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5440" windowHeight="13605" firstSheet="3" activeTab="3"/>
  </bookViews>
  <sheets>
    <sheet name="AKCIJA - 1.1." sheetId="3" r:id="rId1"/>
    <sheet name="AKCIJA 1.2.-NATIONAL " sheetId="4" r:id="rId2"/>
    <sheet name="AKCIJA 1.2. - TRANS-NATIONAL" sheetId="5" r:id="rId3"/>
    <sheet name="LDV" sheetId="15" r:id="rId4"/>
  </sheets>
  <definedNames>
    <definedName name="_xlnm.Print_Area" localSheetId="0">'AKCIJA - 1.1.'!$B$2:$F$64</definedName>
    <definedName name="_xlnm.Print_Area" localSheetId="2">'AKCIJA 1.2. - TRANS-NATIONAL'!$B$3:$H$55</definedName>
    <definedName name="_xlnm.Print_Area" localSheetId="1">'AKCIJA 1.2.-NATIONAL '!$B$2:$J$42</definedName>
  </definedNames>
  <calcPr calcId="145621"/>
</workbook>
</file>

<file path=xl/calcChain.xml><?xml version="1.0" encoding="utf-8"?>
<calcChain xmlns="http://schemas.openxmlformats.org/spreadsheetml/2006/main">
  <c r="F19" i="15" l="1"/>
  <c r="F37" i="15" s="1"/>
  <c r="F28" i="15" l="1"/>
  <c r="F27" i="15"/>
  <c r="F26" i="15"/>
  <c r="F25" i="15"/>
  <c r="F24" i="15"/>
  <c r="F23" i="15"/>
  <c r="F36" i="15" l="1"/>
  <c r="F35" i="15"/>
  <c r="F34" i="15"/>
  <c r="F33" i="15"/>
  <c r="F32" i="15"/>
  <c r="F31" i="15"/>
  <c r="F30" i="15"/>
  <c r="F29" i="15"/>
  <c r="F22" i="15"/>
  <c r="F21" i="15"/>
  <c r="F20" i="15"/>
  <c r="F58" i="3" l="1"/>
  <c r="F57" i="3"/>
  <c r="F56" i="3"/>
  <c r="F55" i="3"/>
  <c r="F54" i="3"/>
  <c r="F53" i="3"/>
  <c r="F48" i="3"/>
  <c r="F47" i="3"/>
  <c r="F46" i="3"/>
  <c r="D37" i="5" l="1"/>
  <c r="E18" i="5"/>
  <c r="F34" i="3"/>
  <c r="F49" i="3"/>
  <c r="D9" i="3"/>
  <c r="F59" i="3"/>
  <c r="D16" i="3"/>
  <c r="E25" i="3"/>
  <c r="D47" i="5"/>
  <c r="F42" i="5"/>
  <c r="E22" i="5"/>
  <c r="F20" i="3"/>
  <c r="E31" i="3"/>
  <c r="E30" i="5"/>
  <c r="E29" i="5"/>
  <c r="E28" i="5"/>
  <c r="E27" i="5"/>
  <c r="E26" i="5"/>
  <c r="E25" i="5"/>
  <c r="E24" i="5"/>
  <c r="E23" i="5"/>
  <c r="E21" i="5"/>
  <c r="E20" i="5"/>
  <c r="E19" i="5"/>
  <c r="E19" i="4"/>
  <c r="E20" i="4"/>
  <c r="E21" i="4"/>
  <c r="E22" i="4"/>
  <c r="E23" i="4"/>
  <c r="E24" i="4"/>
  <c r="E25" i="4"/>
  <c r="E26" i="4"/>
  <c r="E27" i="4"/>
  <c r="E28" i="4"/>
  <c r="E29" i="4"/>
  <c r="E30" i="4"/>
  <c r="E18" i="4"/>
  <c r="F36" i="3"/>
  <c r="F35" i="3"/>
  <c r="F33" i="3"/>
  <c r="E31" i="5" l="1"/>
  <c r="C54" i="5" s="1"/>
  <c r="F40" i="3"/>
  <c r="E31" i="4"/>
  <c r="C39" i="4" s="1"/>
  <c r="F41" i="3" l="1"/>
  <c r="C63" i="3" s="1"/>
</calcChain>
</file>

<file path=xl/comments1.xml><?xml version="1.0" encoding="utf-8"?>
<comments xmlns="http://schemas.openxmlformats.org/spreadsheetml/2006/main">
  <authors>
    <author>Jasna Jukić</author>
    <author>Tina Matovina</author>
    <author>ivanak</author>
  </authors>
  <commentList>
    <comment ref="A7" authorId="0">
      <text>
        <r>
          <rPr>
            <sz val="9"/>
            <color indexed="81"/>
            <rFont val="Tahoma"/>
            <family val="2"/>
            <charset val="238"/>
          </rPr>
          <t xml:space="preserve">upisati datum 
s putne isprave
</t>
        </r>
      </text>
    </comment>
    <comment ref="A8" authorId="1">
      <text>
        <r>
          <rPr>
            <sz val="9"/>
            <color indexed="81"/>
            <rFont val="Tahoma"/>
            <family val="2"/>
            <charset val="238"/>
          </rPr>
          <t>Upisati datum s putne isprave</t>
        </r>
      </text>
    </comment>
    <comment ref="F16" authorId="1">
      <text>
        <r>
          <rPr>
            <sz val="9"/>
            <color indexed="81"/>
            <rFont val="Tahoma"/>
            <family val="2"/>
            <charset val="238"/>
          </rPr>
          <t xml:space="preserve">Upisati tečaj eura koji je </t>
        </r>
        <r>
          <rPr>
            <b/>
            <sz val="9"/>
            <color indexed="81"/>
            <rFont val="Tahoma"/>
            <family val="2"/>
            <charset val="238"/>
          </rPr>
          <t>prema ugovoru/dodatku ugovora o dodjeli financijske potpore</t>
        </r>
        <r>
          <rPr>
            <sz val="9"/>
            <color indexed="81"/>
            <rFont val="Tahoma"/>
            <family val="2"/>
            <charset val="238"/>
          </rPr>
          <t xml:space="preserve"> primjenjiv za preračunavanje stvarnih troškova u eure u završnom izvješću.</t>
        </r>
      </text>
    </comment>
    <comment ref="F19" authorId="2">
      <text>
        <r>
          <rPr>
            <sz val="9"/>
            <color indexed="81"/>
            <rFont val="Tahoma"/>
            <family val="2"/>
            <charset val="238"/>
          </rPr>
          <t>Ako imate iznos u EUR, samo upišite u ovu kolonu preko formule.</t>
        </r>
      </text>
    </comment>
  </commentList>
</comments>
</file>

<file path=xl/sharedStrings.xml><?xml version="1.0" encoding="utf-8"?>
<sst xmlns="http://schemas.openxmlformats.org/spreadsheetml/2006/main" count="136" uniqueCount="73">
  <si>
    <t>VRSTA TROŠKA</t>
  </si>
  <si>
    <t>NAČIN IZRAČUNA</t>
  </si>
  <si>
    <t>100% prihvatljivih troškova</t>
  </si>
  <si>
    <t>TOTAL</t>
  </si>
  <si>
    <t>+</t>
  </si>
  <si>
    <t>broj sudionika</t>
  </si>
  <si>
    <t>UKUPNO TROŠAK AKTIVNOSTI</t>
  </si>
  <si>
    <t>PUTNI TROŠAK</t>
  </si>
  <si>
    <t>a) putni troškovi UPP-a</t>
  </si>
  <si>
    <t>b) ostali troškovi UPP-a</t>
  </si>
  <si>
    <t>Broj noćenja (max.2 noći)</t>
  </si>
  <si>
    <t>TROŠKOVI PRIPREME</t>
  </si>
  <si>
    <t>TROŠKOVI AKTIVNOSTI</t>
  </si>
  <si>
    <t>IZNIMNI TROŠKOVI</t>
  </si>
  <si>
    <t>TROŠKOVI DODATNOG ŠIRENJA I ISK.</t>
  </si>
  <si>
    <t>100% prihvatljivih troškova / maximalno do 500 €</t>
  </si>
  <si>
    <t>TROŠAK AKTIVNOSTI</t>
  </si>
  <si>
    <t>PAUŠALNI IZNOS</t>
  </si>
  <si>
    <t>Maximalno do 5.300 €</t>
  </si>
  <si>
    <t>Maximalno do 950  €</t>
  </si>
  <si>
    <t>TROŠKOVI DODATNOG ŠIRENJA I ISKOR. REZULTATA</t>
  </si>
  <si>
    <t>100 % Prihvatljivih troškova do max. 1.000,00 €</t>
  </si>
  <si>
    <t>PAUŠALNI IZNOSI</t>
  </si>
  <si>
    <t>su iznosi koji se ne pravdaju računima nego samim time što je aktivnost provedena  taj iznos se prihvaća u završnom izvješću.</t>
  </si>
  <si>
    <t>STVARNI TROŠAK</t>
  </si>
  <si>
    <t>je trošak koji se pravda sa računima koji su oslobođeni od plaćanja PDV-a na osnovu oslobođenja od plaćanja PDV-a koje ste prethodno zatražili.</t>
  </si>
  <si>
    <t>OPIS TROŠKA</t>
  </si>
  <si>
    <t>IZNOS U KUNAMA</t>
  </si>
  <si>
    <t>IZNOS U EURIMA</t>
  </si>
  <si>
    <t>TEČAJ NA DAN 1.ISPLATE</t>
  </si>
  <si>
    <t>Troškovi dodatnog širenja i iskorištavanja rezultata</t>
  </si>
  <si>
    <t>Maximalno do 7.700,00 €</t>
  </si>
  <si>
    <t>Maximalno do 950,00  €</t>
  </si>
  <si>
    <t>TROŠKOVI UNAPRIJED PLANIRANOG POSJETA</t>
  </si>
  <si>
    <t>100% prihvatljivih troškova UPP-a</t>
  </si>
  <si>
    <t>PUTNI TROŠKOVI</t>
  </si>
  <si>
    <t>UNAPRIJED PLANIRANI POSJET</t>
  </si>
  <si>
    <t>PAUŠAL</t>
  </si>
  <si>
    <t>PAUŠALNI JEDINIČNI IZNOS</t>
  </si>
  <si>
    <t>TROŠKOVI VEZANI ZA MENTORA</t>
  </si>
  <si>
    <t>U Excel tablicama potrebno detaljno navesti putne troškove i stvaran trošak putnih troškova unijeti u tblicu niže</t>
  </si>
  <si>
    <t>UKUPAN IZNOS PUTNIH TR.</t>
  </si>
  <si>
    <t>70% OD UKUPNOG IZNOSA</t>
  </si>
  <si>
    <t>UKUPAN TROŠAK PROJEKTA</t>
  </si>
  <si>
    <t>Unesite iznos koji potražujete za trošak aktivnosti</t>
  </si>
  <si>
    <t>Unesite iznos koji potražujete za mentora</t>
  </si>
  <si>
    <t>UKUPNO PUTNI TR. - UPPa</t>
  </si>
  <si>
    <t>100% prihvatljivog iznosa</t>
  </si>
  <si>
    <t>opis troška</t>
  </si>
  <si>
    <t xml:space="preserve">opis troška </t>
  </si>
  <si>
    <t xml:space="preserve">je trošak koji se pravda sa računima koji su oslobođeni od plaćanja PDV-a na osnovu oslobođenja od plaćanja PDV-a </t>
  </si>
  <si>
    <t>koje ste prethodno zatražili.</t>
  </si>
  <si>
    <t xml:space="preserve">U Excel tablicama potrebno detaljno navesti putne troškove i stvaran trošak putnih troškova unijeti </t>
  </si>
  <si>
    <t>u tablicu niže</t>
  </si>
  <si>
    <t>Broj predlagača</t>
  </si>
  <si>
    <t>broj predlagača</t>
  </si>
  <si>
    <t>NAZIV PREDLAGAČA</t>
  </si>
  <si>
    <t>broj noćenja</t>
  </si>
  <si>
    <t>IZNOS kn</t>
  </si>
  <si>
    <t>IZNOS €</t>
  </si>
  <si>
    <t>UPIŠITE TEČAJ 1. ISPLATE</t>
  </si>
  <si>
    <t>Ukupan broj sudionika (max 2 po predlagaču)</t>
  </si>
  <si>
    <t>Broj projekta:</t>
  </si>
  <si>
    <t>Naziv ustanove/korisnika:</t>
  </si>
  <si>
    <t>Datum polaska:</t>
  </si>
  <si>
    <t>Datum povratka:</t>
  </si>
  <si>
    <t>Destinacija</t>
  </si>
  <si>
    <t>Total</t>
  </si>
  <si>
    <t>Ime i prezime sudionika</t>
  </si>
  <si>
    <t>IME I PREZIME SUDIONIKA</t>
  </si>
  <si>
    <t>npr. karta za vlak</t>
  </si>
  <si>
    <t xml:space="preserve">Sudionik br. </t>
  </si>
  <si>
    <t>TEČAJ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</si>
</sst>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kn&quot;;\-#,##0.00\ &quot;kn&quot;"/>
    <numFmt numFmtId="8" formatCode="#,##0.00\ &quot;kn&quot;;[Red]\-#,##0.00\ &quot;kn&quot;"/>
    <numFmt numFmtId="164" formatCode="_-* #,##0.00\ [$€-1]_-;\-* #,##0.00\ [$€-1]_-;_-* &quot;-&quot;??\ [$€-1]_-;_-@_-"/>
    <numFmt numFmtId="165" formatCode="_-* #,##0.00\ [$kn-41A]_-;\-* #,##0.00\ [$kn-41A]_-;_-* &quot;-&quot;??\ [$kn-41A]_-;_-@_-"/>
    <numFmt numFmtId="166" formatCode="#,##0.00\ &quot;kn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11"/>
      <color theme="1"/>
      <name val="Arial"/>
      <family val="2"/>
      <charset val="238"/>
    </font>
    <font>
      <sz val="10.5"/>
      <color theme="1"/>
      <name val="Arial"/>
      <family val="2"/>
      <charset val="238"/>
    </font>
    <font>
      <b/>
      <sz val="10.5"/>
      <color theme="1"/>
      <name val="Arial"/>
      <family val="2"/>
      <charset val="238"/>
    </font>
    <font>
      <b/>
      <sz val="10.5"/>
      <color theme="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71">
    <xf numFmtId="0" fontId="0" fillId="0" borderId="0" xfId="0"/>
    <xf numFmtId="0" fontId="0" fillId="4" borderId="1" xfId="0" applyFont="1" applyFill="1" applyBorder="1" applyAlignment="1" applyProtection="1">
      <alignment vertical="center"/>
      <protection locked="0"/>
    </xf>
    <xf numFmtId="164" fontId="0" fillId="4" borderId="1" xfId="0" applyNumberFormat="1" applyFont="1" applyFill="1" applyBorder="1" applyAlignment="1" applyProtection="1">
      <alignment horizontal="center"/>
      <protection locked="0"/>
    </xf>
    <xf numFmtId="165" fontId="0" fillId="4" borderId="1" xfId="0" applyNumberFormat="1" applyFont="1" applyFill="1" applyBorder="1" applyProtection="1">
      <protection locked="0"/>
    </xf>
    <xf numFmtId="164" fontId="0" fillId="4" borderId="1" xfId="0" applyNumberFormat="1" applyFont="1" applyFill="1" applyBorder="1" applyAlignment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165" fontId="0" fillId="4" borderId="1" xfId="0" applyNumberFormat="1" applyFont="1" applyFill="1" applyBorder="1" applyAlignment="1" applyProtection="1">
      <alignment horizontal="center"/>
      <protection locked="0"/>
    </xf>
    <xf numFmtId="165" fontId="0" fillId="4" borderId="1" xfId="0" applyNumberFormat="1" applyFont="1" applyFill="1" applyBorder="1" applyAlignment="1" applyProtection="1">
      <protection locked="0"/>
    </xf>
    <xf numFmtId="164" fontId="0" fillId="4" borderId="1" xfId="0" applyNumberFormat="1" applyFont="1" applyFill="1" applyBorder="1" applyProtection="1">
      <protection locked="0"/>
    </xf>
    <xf numFmtId="164" fontId="0" fillId="4" borderId="1" xfId="0" applyNumberFormat="1" applyFill="1" applyBorder="1" applyAlignment="1" applyProtection="1">
      <alignment vertical="center"/>
      <protection locked="0"/>
    </xf>
    <xf numFmtId="0" fontId="0" fillId="5" borderId="0" xfId="0" applyFon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6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64" fontId="0" fillId="0" borderId="0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64" fontId="0" fillId="8" borderId="1" xfId="0" applyNumberFormat="1" applyFont="1" applyFill="1" applyBorder="1" applyAlignment="1" applyProtection="1">
      <alignment horizontal="center"/>
      <protection hidden="1"/>
    </xf>
    <xf numFmtId="164" fontId="0" fillId="7" borderId="1" xfId="0" applyNumberFormat="1" applyFont="1" applyFill="1" applyBorder="1" applyAlignment="1" applyProtection="1">
      <alignment horizontal="center" vertical="center"/>
      <protection hidden="1"/>
    </xf>
    <xf numFmtId="0" fontId="0" fillId="8" borderId="1" xfId="0" applyFont="1" applyFill="1" applyBorder="1" applyAlignment="1" applyProtection="1">
      <alignment horizontal="center"/>
      <protection hidden="1"/>
    </xf>
    <xf numFmtId="0" fontId="0" fillId="8" borderId="11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Protection="1">
      <protection hidden="1"/>
    </xf>
    <xf numFmtId="164" fontId="0" fillId="7" borderId="11" xfId="0" applyNumberFormat="1" applyFont="1" applyFill="1" applyBorder="1" applyAlignment="1" applyProtection="1">
      <alignment horizontal="center"/>
      <protection hidden="1"/>
    </xf>
    <xf numFmtId="164" fontId="0" fillId="3" borderId="11" xfId="0" applyNumberFormat="1" applyFont="1" applyFill="1" applyBorder="1" applyAlignment="1" applyProtection="1">
      <alignment horizontal="center"/>
      <protection hidden="1"/>
    </xf>
    <xf numFmtId="0" fontId="0" fillId="8" borderId="1" xfId="0" applyFill="1" applyBorder="1" applyAlignment="1" applyProtection="1">
      <alignment vertical="center"/>
      <protection hidden="1"/>
    </xf>
    <xf numFmtId="164" fontId="0" fillId="0" borderId="0" xfId="0" applyNumberFormat="1" applyFont="1" applyFill="1" applyBorder="1" applyProtection="1">
      <protection hidden="1"/>
    </xf>
    <xf numFmtId="0" fontId="0" fillId="0" borderId="0" xfId="0" applyFont="1" applyBorder="1" applyProtection="1">
      <protection hidden="1"/>
    </xf>
    <xf numFmtId="164" fontId="0" fillId="3" borderId="1" xfId="0" applyNumberFormat="1" applyFont="1" applyFill="1" applyBorder="1" applyProtection="1">
      <protection hidden="1"/>
    </xf>
    <xf numFmtId="0" fontId="0" fillId="7" borderId="0" xfId="0" applyFont="1" applyFill="1" applyProtection="1">
      <protection hidden="1"/>
    </xf>
    <xf numFmtId="0" fontId="0" fillId="6" borderId="0" xfId="0" applyFill="1" applyProtection="1">
      <protection hidden="1"/>
    </xf>
    <xf numFmtId="164" fontId="0" fillId="0" borderId="0" xfId="0" applyNumberFormat="1" applyFont="1" applyFill="1" applyBorder="1" applyAlignment="1" applyProtection="1">
      <protection hidden="1"/>
    </xf>
    <xf numFmtId="0" fontId="0" fillId="7" borderId="1" xfId="0" applyFont="1" applyFill="1" applyBorder="1" applyAlignment="1" applyProtection="1">
      <alignment horizontal="center" vertical="center"/>
      <protection hidden="1"/>
    </xf>
    <xf numFmtId="164" fontId="0" fillId="9" borderId="1" xfId="0" applyNumberFormat="1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right"/>
      <protection hidden="1"/>
    </xf>
    <xf numFmtId="164" fontId="0" fillId="3" borderId="1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164" fontId="0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Border="1" applyProtection="1">
      <protection hidden="1"/>
    </xf>
    <xf numFmtId="0" fontId="0" fillId="6" borderId="1" xfId="0" applyFon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164" fontId="0" fillId="7" borderId="1" xfId="0" applyNumberFormat="1" applyFont="1" applyFill="1" applyBorder="1" applyAlignment="1" applyProtection="1">
      <alignment horizontal="center"/>
      <protection hidden="1"/>
    </xf>
    <xf numFmtId="164" fontId="0" fillId="3" borderId="1" xfId="0" applyNumberFormat="1" applyFont="1" applyFill="1" applyBorder="1" applyAlignment="1" applyProtection="1">
      <alignment horizontal="center"/>
      <protection hidden="1"/>
    </xf>
    <xf numFmtId="0" fontId="0" fillId="4" borderId="1" xfId="0" applyFont="1" applyFill="1" applyBorder="1" applyAlignment="1" applyProtection="1">
      <alignment vertical="center"/>
      <protection hidden="1"/>
    </xf>
    <xf numFmtId="164" fontId="0" fillId="7" borderId="1" xfId="0" applyNumberFormat="1" applyFont="1" applyFill="1" applyBorder="1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center"/>
      <protection hidden="1"/>
    </xf>
    <xf numFmtId="0" fontId="0" fillId="4" borderId="1" xfId="0" applyFill="1" applyBorder="1" applyProtection="1">
      <protection hidden="1"/>
    </xf>
    <xf numFmtId="0" fontId="0" fillId="8" borderId="1" xfId="0" applyFill="1" applyBorder="1" applyProtection="1">
      <protection hidden="1"/>
    </xf>
    <xf numFmtId="0" fontId="0" fillId="4" borderId="1" xfId="0" applyFont="1" applyFill="1" applyBorder="1" applyProtection="1">
      <protection hidden="1"/>
    </xf>
    <xf numFmtId="0" fontId="0" fillId="7" borderId="1" xfId="0" applyFont="1" applyFill="1" applyBorder="1" applyProtection="1">
      <protection hidden="1"/>
    </xf>
    <xf numFmtId="0" fontId="0" fillId="3" borderId="1" xfId="0" applyFont="1" applyFill="1" applyBorder="1" applyProtection="1">
      <protection hidden="1"/>
    </xf>
    <xf numFmtId="0" fontId="0" fillId="12" borderId="1" xfId="0" applyFill="1" applyBorder="1" applyProtection="1">
      <protection hidden="1"/>
    </xf>
    <xf numFmtId="8" fontId="0" fillId="4" borderId="1" xfId="0" applyNumberFormat="1" applyFont="1" applyFill="1" applyBorder="1" applyProtection="1">
      <protection hidden="1"/>
    </xf>
    <xf numFmtId="164" fontId="0" fillId="10" borderId="1" xfId="0" applyNumberFormat="1" applyFont="1" applyFill="1" applyBorder="1" applyProtection="1">
      <protection locked="0"/>
    </xf>
    <xf numFmtId="164" fontId="0" fillId="10" borderId="1" xfId="0" applyNumberFormat="1" applyFill="1" applyBorder="1" applyAlignment="1" applyProtection="1">
      <alignment vertical="center"/>
      <protection locked="0"/>
    </xf>
    <xf numFmtId="7" fontId="0" fillId="4" borderId="1" xfId="0" applyNumberFormat="1" applyFill="1" applyBorder="1" applyAlignment="1" applyProtection="1">
      <alignment vertical="center"/>
      <protection locked="0"/>
    </xf>
    <xf numFmtId="166" fontId="0" fillId="4" borderId="1" xfId="0" applyNumberFormat="1" applyFont="1" applyFill="1" applyBorder="1" applyProtection="1">
      <protection hidden="1"/>
    </xf>
    <xf numFmtId="0" fontId="1" fillId="0" borderId="0" xfId="0" applyFont="1"/>
    <xf numFmtId="0" fontId="0" fillId="13" borderId="0" xfId="0" applyFill="1"/>
    <xf numFmtId="0" fontId="8" fillId="13" borderId="0" xfId="0" applyFont="1" applyFill="1"/>
    <xf numFmtId="0" fontId="1" fillId="13" borderId="0" xfId="0" applyFont="1" applyFill="1"/>
    <xf numFmtId="0" fontId="12" fillId="13" borderId="29" xfId="1" applyFont="1" applyFill="1" applyBorder="1" applyAlignment="1" applyProtection="1">
      <alignment horizontal="left"/>
    </xf>
    <xf numFmtId="0" fontId="11" fillId="13" borderId="29" xfId="1" applyFont="1" applyFill="1" applyBorder="1" applyAlignment="1" applyProtection="1">
      <alignment horizontal="left"/>
    </xf>
    <xf numFmtId="0" fontId="4" fillId="13" borderId="30" xfId="0" applyFont="1" applyFill="1" applyBorder="1"/>
    <xf numFmtId="0" fontId="4" fillId="13" borderId="29" xfId="0" applyFont="1" applyFill="1" applyBorder="1"/>
    <xf numFmtId="0" fontId="11" fillId="13" borderId="28" xfId="1" applyFont="1" applyFill="1" applyBorder="1" applyAlignment="1" applyProtection="1">
      <alignment horizontal="left"/>
    </xf>
    <xf numFmtId="0" fontId="0" fillId="13" borderId="19" xfId="0" applyFill="1" applyBorder="1"/>
    <xf numFmtId="164" fontId="8" fillId="13" borderId="34" xfId="0" applyNumberFormat="1" applyFont="1" applyFill="1" applyBorder="1" applyAlignment="1" applyProtection="1">
      <alignment horizontal="center"/>
      <protection locked="0"/>
    </xf>
    <xf numFmtId="165" fontId="8" fillId="13" borderId="34" xfId="0" applyNumberFormat="1" applyFont="1" applyFill="1" applyBorder="1" applyProtection="1">
      <protection locked="0"/>
    </xf>
    <xf numFmtId="164" fontId="8" fillId="13" borderId="22" xfId="0" applyNumberFormat="1" applyFont="1" applyFill="1" applyBorder="1" applyAlignment="1" applyProtection="1">
      <alignment horizontal="center"/>
      <protection locked="0"/>
    </xf>
    <xf numFmtId="165" fontId="8" fillId="13" borderId="22" xfId="0" applyNumberFormat="1" applyFont="1" applyFill="1" applyBorder="1" applyProtection="1">
      <protection locked="0"/>
    </xf>
    <xf numFmtId="164" fontId="8" fillId="13" borderId="35" xfId="0" applyNumberFormat="1" applyFont="1" applyFill="1" applyBorder="1" applyAlignment="1" applyProtection="1">
      <alignment horizontal="center"/>
      <protection locked="0"/>
    </xf>
    <xf numFmtId="165" fontId="8" fillId="13" borderId="35" xfId="0" applyNumberFormat="1" applyFont="1" applyFill="1" applyBorder="1" applyProtection="1">
      <protection locked="0"/>
    </xf>
    <xf numFmtId="164" fontId="8" fillId="13" borderId="39" xfId="0" applyNumberFormat="1" applyFont="1" applyFill="1" applyBorder="1" applyAlignment="1" applyProtection="1">
      <alignment horizontal="center"/>
      <protection locked="0"/>
    </xf>
    <xf numFmtId="164" fontId="8" fillId="13" borderId="24" xfId="0" applyNumberFormat="1" applyFont="1" applyFill="1" applyBorder="1" applyAlignment="1" applyProtection="1">
      <alignment horizontal="center"/>
      <protection locked="0"/>
    </xf>
    <xf numFmtId="164" fontId="8" fillId="13" borderId="40" xfId="0" applyNumberFormat="1" applyFont="1" applyFill="1" applyBorder="1" applyAlignment="1" applyProtection="1">
      <alignment horizontal="center"/>
      <protection locked="0"/>
    </xf>
    <xf numFmtId="0" fontId="8" fillId="13" borderId="38" xfId="0" applyFont="1" applyFill="1" applyBorder="1"/>
    <xf numFmtId="0" fontId="8" fillId="13" borderId="0" xfId="0" applyFont="1" applyFill="1" applyAlignment="1">
      <alignment horizontal="center"/>
    </xf>
    <xf numFmtId="0" fontId="9" fillId="16" borderId="20" xfId="0" applyFont="1" applyFill="1" applyBorder="1" applyAlignment="1" applyProtection="1">
      <alignment horizontal="center" vertical="center" wrapText="1"/>
      <protection hidden="1"/>
    </xf>
    <xf numFmtId="0" fontId="7" fillId="15" borderId="41" xfId="0" applyFont="1" applyFill="1" applyBorder="1"/>
    <xf numFmtId="0" fontId="9" fillId="3" borderId="26" xfId="0" applyFont="1" applyFill="1" applyBorder="1" applyAlignment="1" applyProtection="1">
      <alignment vertical="center"/>
      <protection locked="0"/>
    </xf>
    <xf numFmtId="0" fontId="8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12" fillId="13" borderId="59" xfId="1" applyFont="1" applyFill="1" applyBorder="1" applyAlignment="1" applyProtection="1">
      <alignment horizontal="left"/>
    </xf>
    <xf numFmtId="0" fontId="4" fillId="0" borderId="61" xfId="0" applyFont="1" applyBorder="1"/>
    <xf numFmtId="164" fontId="8" fillId="17" borderId="36" xfId="0" applyNumberFormat="1" applyFont="1" applyFill="1" applyBorder="1" applyAlignment="1" applyProtection="1">
      <alignment horizontal="center"/>
      <protection hidden="1"/>
    </xf>
    <xf numFmtId="164" fontId="8" fillId="17" borderId="23" xfId="0" applyNumberFormat="1" applyFont="1" applyFill="1" applyBorder="1" applyAlignment="1" applyProtection="1">
      <alignment horizontal="center"/>
      <protection hidden="1"/>
    </xf>
    <xf numFmtId="164" fontId="8" fillId="17" borderId="37" xfId="0" applyNumberFormat="1" applyFont="1" applyFill="1" applyBorder="1" applyAlignment="1" applyProtection="1">
      <alignment horizontal="center"/>
      <protection hidden="1"/>
    </xf>
    <xf numFmtId="0" fontId="13" fillId="13" borderId="22" xfId="1" applyFont="1" applyFill="1" applyBorder="1" applyAlignment="1" applyProtection="1">
      <alignment horizontal="center"/>
    </xf>
    <xf numFmtId="0" fontId="13" fillId="13" borderId="28" xfId="1" applyFont="1" applyFill="1" applyBorder="1" applyAlignment="1" applyProtection="1">
      <alignment horizontal="center"/>
    </xf>
    <xf numFmtId="0" fontId="7" fillId="15" borderId="42" xfId="0" applyFont="1" applyFill="1" applyBorder="1"/>
    <xf numFmtId="164" fontId="7" fillId="15" borderId="43" xfId="0" applyNumberFormat="1" applyFont="1" applyFill="1" applyBorder="1"/>
    <xf numFmtId="0" fontId="0" fillId="8" borderId="1" xfId="0" applyFill="1" applyBorder="1" applyAlignment="1" applyProtection="1">
      <alignment horizontal="center" vertical="center"/>
      <protection hidden="1"/>
    </xf>
    <xf numFmtId="0" fontId="0" fillId="8" borderId="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8" borderId="10" xfId="0" applyFill="1" applyBorder="1" applyAlignment="1" applyProtection="1">
      <alignment horizontal="center" vertical="center"/>
      <protection hidden="1"/>
    </xf>
    <xf numFmtId="0" fontId="0" fillId="8" borderId="14" xfId="0" applyFill="1" applyBorder="1" applyAlignment="1" applyProtection="1">
      <alignment horizontal="center" vertical="center"/>
      <protection hidden="1"/>
    </xf>
    <xf numFmtId="164" fontId="0" fillId="7" borderId="1" xfId="0" applyNumberFormat="1" applyFont="1" applyFill="1" applyBorder="1" applyAlignment="1" applyProtection="1">
      <alignment horizontal="center"/>
      <protection hidden="1"/>
    </xf>
    <xf numFmtId="164" fontId="0" fillId="3" borderId="1" xfId="0" applyNumberFormat="1" applyFont="1" applyFill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8" borderId="2" xfId="0" applyFont="1" applyFill="1" applyBorder="1" applyAlignment="1" applyProtection="1">
      <alignment horizontal="center" vertical="center"/>
      <protection hidden="1"/>
    </xf>
    <xf numFmtId="0" fontId="0" fillId="8" borderId="3" xfId="0" applyFont="1" applyFill="1" applyBorder="1" applyAlignment="1" applyProtection="1">
      <alignment horizontal="center" vertical="center"/>
      <protection hidden="1"/>
    </xf>
    <xf numFmtId="0" fontId="0" fillId="8" borderId="2" xfId="0" applyFill="1" applyBorder="1" applyAlignment="1" applyProtection="1">
      <alignment horizontal="center" vertical="center" wrapText="1"/>
      <protection hidden="1"/>
    </xf>
    <xf numFmtId="0" fontId="0" fillId="8" borderId="3" xfId="0" applyFont="1" applyFill="1" applyBorder="1" applyAlignment="1" applyProtection="1">
      <alignment horizontal="center" vertical="center" wrapText="1"/>
      <protection hidden="1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hidden="1"/>
    </xf>
    <xf numFmtId="164" fontId="2" fillId="3" borderId="3" xfId="0" applyNumberFormat="1" applyFont="1" applyFill="1" applyBorder="1" applyAlignment="1" applyProtection="1">
      <alignment horizontal="center" vertical="center"/>
      <protection hidden="1"/>
    </xf>
    <xf numFmtId="0" fontId="0" fillId="11" borderId="2" xfId="0" applyFill="1" applyBorder="1" applyAlignment="1" applyProtection="1">
      <alignment horizontal="center" vertical="center"/>
      <protection hidden="1"/>
    </xf>
    <xf numFmtId="0" fontId="0" fillId="11" borderId="3" xfId="0" applyFill="1" applyBorder="1" applyAlignment="1" applyProtection="1">
      <alignment horizontal="center" vertical="center"/>
      <protection hidden="1"/>
    </xf>
    <xf numFmtId="49" fontId="0" fillId="4" borderId="10" xfId="0" applyNumberFormat="1" applyFill="1" applyBorder="1" applyAlignment="1" applyProtection="1">
      <alignment horizontal="center" vertical="center"/>
      <protection locked="0"/>
    </xf>
    <xf numFmtId="49" fontId="0" fillId="4" borderId="14" xfId="0" applyNumberFormat="1" applyFill="1" applyBorder="1" applyAlignment="1" applyProtection="1">
      <alignment horizontal="center" vertical="center"/>
      <protection locked="0"/>
    </xf>
    <xf numFmtId="49" fontId="0" fillId="4" borderId="10" xfId="0" applyNumberFormat="1" applyFill="1" applyBorder="1" applyAlignment="1" applyProtection="1">
      <alignment horizontal="center"/>
      <protection locked="0"/>
    </xf>
    <xf numFmtId="49" fontId="0" fillId="4" borderId="14" xfId="0" applyNumberFormat="1" applyFont="1" applyFill="1" applyBorder="1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hidden="1"/>
    </xf>
    <xf numFmtId="0" fontId="0" fillId="10" borderId="18" xfId="0" applyFont="1" applyFill="1" applyBorder="1" applyAlignment="1" applyProtection="1">
      <alignment horizontal="center"/>
      <protection hidden="1"/>
    </xf>
    <xf numFmtId="164" fontId="0" fillId="4" borderId="10" xfId="0" applyNumberFormat="1" applyFont="1" applyFill="1" applyBorder="1" applyAlignment="1" applyProtection="1">
      <alignment horizontal="center"/>
      <protection locked="0"/>
    </xf>
    <xf numFmtId="164" fontId="0" fillId="4" borderId="18" xfId="0" applyNumberFormat="1" applyFont="1" applyFill="1" applyBorder="1" applyAlignment="1" applyProtection="1">
      <alignment horizontal="center"/>
      <protection locked="0"/>
    </xf>
    <xf numFmtId="0" fontId="0" fillId="10" borderId="2" xfId="0" applyFont="1" applyFill="1" applyBorder="1" applyAlignment="1" applyProtection="1">
      <alignment horizontal="center" vertical="center"/>
      <protection hidden="1"/>
    </xf>
    <xf numFmtId="0" fontId="0" fillId="10" borderId="3" xfId="0" applyFont="1" applyFill="1" applyBorder="1" applyAlignment="1" applyProtection="1">
      <alignment horizontal="center" vertical="center"/>
      <protection hidden="1"/>
    </xf>
    <xf numFmtId="0" fontId="0" fillId="9" borderId="4" xfId="0" applyFont="1" applyFill="1" applyBorder="1" applyAlignment="1" applyProtection="1">
      <alignment horizontal="center" vertical="center"/>
      <protection hidden="1"/>
    </xf>
    <xf numFmtId="0" fontId="0" fillId="9" borderId="6" xfId="0" applyFont="1" applyFill="1" applyBorder="1" applyAlignment="1" applyProtection="1">
      <alignment horizontal="center" vertical="center"/>
      <protection hidden="1"/>
    </xf>
    <xf numFmtId="0" fontId="0" fillId="9" borderId="7" xfId="0" applyFont="1" applyFill="1" applyBorder="1" applyAlignment="1" applyProtection="1">
      <alignment horizontal="center" vertical="center"/>
      <protection hidden="1"/>
    </xf>
    <xf numFmtId="0" fontId="0" fillId="9" borderId="9" xfId="0" applyFont="1" applyFill="1" applyBorder="1" applyAlignment="1" applyProtection="1">
      <alignment horizontal="center" vertical="center"/>
      <protection hidden="1"/>
    </xf>
    <xf numFmtId="0" fontId="8" fillId="17" borderId="48" xfId="0" applyFont="1" applyFill="1" applyBorder="1" applyAlignment="1" applyProtection="1">
      <alignment horizontal="center" vertical="center"/>
      <protection hidden="1"/>
    </xf>
    <xf numFmtId="0" fontId="8" fillId="17" borderId="49" xfId="0" applyFont="1" applyFill="1" applyBorder="1" applyAlignment="1" applyProtection="1">
      <alignment horizontal="center" vertical="center"/>
      <protection hidden="1"/>
    </xf>
    <xf numFmtId="0" fontId="8" fillId="17" borderId="50" xfId="0" applyFont="1" applyFill="1" applyBorder="1" applyAlignment="1" applyProtection="1">
      <alignment horizontal="center" vertical="center"/>
      <protection hidden="1"/>
    </xf>
    <xf numFmtId="0" fontId="8" fillId="17" borderId="51" xfId="0" applyFont="1" applyFill="1" applyBorder="1" applyAlignment="1" applyProtection="1">
      <alignment horizontal="center" vertical="center"/>
      <protection hidden="1"/>
    </xf>
    <xf numFmtId="0" fontId="10" fillId="14" borderId="17" xfId="0" applyFont="1" applyFill="1" applyBorder="1" applyAlignment="1" applyProtection="1">
      <alignment horizontal="center" vertical="center"/>
      <protection hidden="1"/>
    </xf>
    <xf numFmtId="0" fontId="10" fillId="14" borderId="3" xfId="0" applyFont="1" applyFill="1" applyBorder="1" applyAlignment="1" applyProtection="1">
      <alignment horizontal="center" vertical="center"/>
      <protection hidden="1"/>
    </xf>
    <xf numFmtId="0" fontId="10" fillId="14" borderId="45" xfId="0" applyFont="1" applyFill="1" applyBorder="1" applyAlignment="1" applyProtection="1">
      <alignment horizontal="center" vertical="center"/>
      <protection hidden="1"/>
    </xf>
    <xf numFmtId="0" fontId="10" fillId="14" borderId="16" xfId="0" applyFont="1" applyFill="1" applyBorder="1" applyAlignment="1" applyProtection="1">
      <alignment horizontal="center" vertical="center"/>
      <protection hidden="1"/>
    </xf>
    <xf numFmtId="0" fontId="12" fillId="0" borderId="57" xfId="1" applyFont="1" applyFill="1" applyBorder="1" applyAlignment="1" applyProtection="1">
      <alignment horizontal="left"/>
    </xf>
    <xf numFmtId="0" fontId="12" fillId="0" borderId="21" xfId="1" applyFont="1" applyFill="1" applyBorder="1" applyAlignment="1" applyProtection="1">
      <alignment horizontal="left"/>
    </xf>
    <xf numFmtId="0" fontId="12" fillId="0" borderId="58" xfId="1" applyFont="1" applyFill="1" applyBorder="1" applyAlignment="1" applyProtection="1">
      <alignment horizontal="left"/>
    </xf>
    <xf numFmtId="0" fontId="12" fillId="0" borderId="22" xfId="1" applyFont="1" applyFill="1" applyBorder="1" applyAlignment="1" applyProtection="1">
      <alignment horizontal="left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1" fillId="0" borderId="22" xfId="1" applyFont="1" applyFill="1" applyBorder="1" applyAlignment="1" applyProtection="1">
      <alignment horizontal="left"/>
    </xf>
    <xf numFmtId="0" fontId="11" fillId="0" borderId="23" xfId="1" applyFont="1" applyFill="1" applyBorder="1" applyAlignment="1" applyProtection="1">
      <alignment horizontal="left"/>
    </xf>
    <xf numFmtId="0" fontId="12" fillId="0" borderId="53" xfId="1" applyFont="1" applyFill="1" applyBorder="1" applyAlignment="1" applyProtection="1">
      <alignment horizontal="left"/>
    </xf>
    <xf numFmtId="0" fontId="12" fillId="0" borderId="54" xfId="1" applyFont="1" applyFill="1" applyBorder="1" applyAlignment="1" applyProtection="1">
      <alignment horizontal="left"/>
    </xf>
    <xf numFmtId="0" fontId="12" fillId="0" borderId="62" xfId="1" applyFont="1" applyFill="1" applyBorder="1" applyAlignment="1" applyProtection="1">
      <alignment horizontal="left"/>
    </xf>
    <xf numFmtId="0" fontId="12" fillId="0" borderId="25" xfId="1" applyFont="1" applyFill="1" applyBorder="1" applyAlignment="1" applyProtection="1">
      <alignment horizontal="left"/>
    </xf>
    <xf numFmtId="0" fontId="12" fillId="0" borderId="55" xfId="1" applyFont="1" applyFill="1" applyBorder="1" applyAlignment="1" applyProtection="1">
      <alignment horizontal="left"/>
    </xf>
    <xf numFmtId="0" fontId="10" fillId="14" borderId="44" xfId="0" applyFont="1" applyFill="1" applyBorder="1" applyAlignment="1" applyProtection="1">
      <alignment horizontal="center" vertical="center" wrapText="1"/>
      <protection hidden="1"/>
    </xf>
    <xf numFmtId="0" fontId="10" fillId="14" borderId="9" xfId="0" applyFont="1" applyFill="1" applyBorder="1" applyAlignment="1" applyProtection="1">
      <alignment horizontal="center" vertical="center" wrapText="1"/>
      <protection hidden="1"/>
    </xf>
    <xf numFmtId="0" fontId="12" fillId="0" borderId="60" xfId="1" applyFont="1" applyFill="1" applyBorder="1" applyAlignment="1" applyProtection="1">
      <alignment horizontal="left"/>
    </xf>
    <xf numFmtId="0" fontId="12" fillId="0" borderId="27" xfId="1" applyFont="1" applyFill="1" applyBorder="1" applyAlignment="1" applyProtection="1">
      <alignment horizontal="left"/>
    </xf>
    <xf numFmtId="0" fontId="12" fillId="0" borderId="52" xfId="1" applyFont="1" applyFill="1" applyBorder="1" applyAlignment="1" applyProtection="1">
      <alignment horizontal="left"/>
    </xf>
    <xf numFmtId="0" fontId="10" fillId="18" borderId="46" xfId="0" applyFont="1" applyFill="1" applyBorder="1" applyAlignment="1" applyProtection="1">
      <alignment horizontal="center" vertical="center"/>
      <protection hidden="1"/>
    </xf>
    <xf numFmtId="0" fontId="10" fillId="18" borderId="47" xfId="0" applyFont="1" applyFill="1" applyBorder="1" applyAlignment="1" applyProtection="1">
      <alignment horizontal="center" vertical="center"/>
      <protection hidden="1"/>
    </xf>
    <xf numFmtId="0" fontId="12" fillId="13" borderId="59" xfId="1" applyFont="1" applyFill="1" applyBorder="1" applyAlignment="1" applyProtection="1">
      <alignment horizontal="left"/>
    </xf>
    <xf numFmtId="0" fontId="12" fillId="13" borderId="29" xfId="1" applyFont="1" applyFill="1" applyBorder="1" applyAlignment="1" applyProtection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4"/>
  <sheetViews>
    <sheetView topLeftCell="A37" zoomScale="85" zoomScaleNormal="85" workbookViewId="0">
      <selection activeCell="B33" sqref="B33"/>
    </sheetView>
  </sheetViews>
  <sheetFormatPr defaultRowHeight="15" x14ac:dyDescent="0.25"/>
  <cols>
    <col min="1" max="1" width="9.140625" style="13"/>
    <col min="2" max="2" width="37.5703125" style="13" customWidth="1"/>
    <col min="3" max="3" width="24.7109375" style="13" customWidth="1"/>
    <col min="4" max="4" width="26.7109375" style="13" customWidth="1"/>
    <col min="5" max="5" width="24.140625" style="13" customWidth="1"/>
    <col min="6" max="6" width="19.140625" style="13" customWidth="1"/>
    <col min="7" max="14" width="9.140625" style="13"/>
    <col min="15" max="15" width="9.28515625" style="13" bestFit="1" customWidth="1"/>
    <col min="16" max="16384" width="9.140625" style="13"/>
  </cols>
  <sheetData>
    <row r="1" spans="2:12" x14ac:dyDescent="0.25">
      <c r="E1" s="55" t="s">
        <v>60</v>
      </c>
      <c r="F1" s="54">
        <v>7.3849999999999998</v>
      </c>
    </row>
    <row r="2" spans="2:12" x14ac:dyDescent="0.25">
      <c r="I2" s="16"/>
      <c r="J2" s="16"/>
      <c r="K2" s="16"/>
    </row>
    <row r="3" spans="2:12" x14ac:dyDescent="0.25">
      <c r="B3" s="11" t="s">
        <v>0</v>
      </c>
      <c r="C3" s="12" t="s">
        <v>1</v>
      </c>
      <c r="I3" s="16"/>
      <c r="J3" s="16"/>
      <c r="K3" s="16"/>
    </row>
    <row r="4" spans="2:12" x14ac:dyDescent="0.25">
      <c r="I4" s="16"/>
      <c r="J4" s="16"/>
      <c r="K4" s="16"/>
    </row>
    <row r="5" spans="2:12" x14ac:dyDescent="0.25">
      <c r="B5" s="14" t="s">
        <v>7</v>
      </c>
      <c r="C5" s="15" t="s">
        <v>52</v>
      </c>
      <c r="I5" s="16"/>
      <c r="J5" s="16"/>
      <c r="K5" s="16"/>
    </row>
    <row r="6" spans="2:12" x14ac:dyDescent="0.25">
      <c r="B6" s="16"/>
      <c r="C6" s="13" t="s">
        <v>53</v>
      </c>
      <c r="I6" s="16"/>
      <c r="J6" s="16"/>
      <c r="K6" s="16"/>
    </row>
    <row r="7" spans="2:12" x14ac:dyDescent="0.25">
      <c r="B7" s="16"/>
      <c r="C7" s="101" t="s">
        <v>41</v>
      </c>
      <c r="D7" s="101" t="s">
        <v>42</v>
      </c>
      <c r="E7" s="103"/>
      <c r="F7" s="103"/>
      <c r="I7" s="16"/>
      <c r="J7" s="16"/>
      <c r="K7" s="16"/>
    </row>
    <row r="8" spans="2:12" x14ac:dyDescent="0.25">
      <c r="B8" s="16"/>
      <c r="C8" s="102"/>
      <c r="D8" s="102"/>
      <c r="E8" s="103"/>
      <c r="F8" s="103"/>
      <c r="I8" s="16"/>
      <c r="J8" s="16"/>
      <c r="K8" s="16"/>
    </row>
    <row r="9" spans="2:12" x14ac:dyDescent="0.25">
      <c r="C9" s="2">
        <v>20</v>
      </c>
      <c r="D9" s="46">
        <f>C9*70%</f>
        <v>14</v>
      </c>
      <c r="E9" s="17"/>
      <c r="F9" s="18"/>
      <c r="I9" s="16"/>
      <c r="J9" s="16"/>
      <c r="K9" s="16"/>
    </row>
    <row r="10" spans="2:12" s="16" customFormat="1" x14ac:dyDescent="0.25">
      <c r="C10" s="18"/>
      <c r="D10" s="17"/>
      <c r="E10" s="17"/>
      <c r="F10" s="18"/>
    </row>
    <row r="11" spans="2:12" x14ac:dyDescent="0.25">
      <c r="B11" s="14" t="s">
        <v>36</v>
      </c>
      <c r="I11" s="16"/>
      <c r="J11" s="16"/>
      <c r="K11" s="16"/>
    </row>
    <row r="12" spans="2:12" x14ac:dyDescent="0.25">
      <c r="I12" s="16"/>
      <c r="J12" s="16"/>
      <c r="K12" s="16"/>
      <c r="L12" s="19"/>
    </row>
    <row r="13" spans="2:12" x14ac:dyDescent="0.25">
      <c r="B13" s="13" t="s">
        <v>8</v>
      </c>
      <c r="C13" s="13" t="s">
        <v>2</v>
      </c>
      <c r="I13" s="16"/>
      <c r="J13" s="16"/>
      <c r="K13" s="16"/>
    </row>
    <row r="14" spans="2:12" x14ac:dyDescent="0.25">
      <c r="C14" s="101" t="s">
        <v>46</v>
      </c>
      <c r="D14" s="101" t="s">
        <v>47</v>
      </c>
      <c r="I14" s="16"/>
      <c r="J14" s="16"/>
      <c r="K14" s="16"/>
    </row>
    <row r="15" spans="2:12" x14ac:dyDescent="0.25">
      <c r="C15" s="102"/>
      <c r="D15" s="102"/>
      <c r="I15" s="16"/>
      <c r="J15" s="16"/>
      <c r="K15" s="16"/>
    </row>
    <row r="16" spans="2:12" x14ac:dyDescent="0.25">
      <c r="C16" s="2">
        <v>350</v>
      </c>
      <c r="D16" s="46">
        <f>C16</f>
        <v>350</v>
      </c>
    </row>
    <row r="18" spans="2:6" x14ac:dyDescent="0.25">
      <c r="B18" s="13" t="s">
        <v>9</v>
      </c>
      <c r="C18" s="102" t="s">
        <v>38</v>
      </c>
      <c r="D18" s="116" t="s">
        <v>10</v>
      </c>
      <c r="E18" s="118" t="s">
        <v>61</v>
      </c>
      <c r="F18" s="116" t="s">
        <v>3</v>
      </c>
    </row>
    <row r="19" spans="2:6" x14ac:dyDescent="0.25">
      <c r="C19" s="102"/>
      <c r="D19" s="117"/>
      <c r="E19" s="119"/>
      <c r="F19" s="117"/>
    </row>
    <row r="20" spans="2:6" x14ac:dyDescent="0.25">
      <c r="C20" s="45">
        <v>53</v>
      </c>
      <c r="D20" s="6">
        <v>2</v>
      </c>
      <c r="E20" s="6">
        <v>4</v>
      </c>
      <c r="F20" s="46">
        <f>D20*E20*C20</f>
        <v>424</v>
      </c>
    </row>
    <row r="23" spans="2:6" x14ac:dyDescent="0.25">
      <c r="B23" s="14" t="s">
        <v>11</v>
      </c>
      <c r="C23" s="102" t="s">
        <v>38</v>
      </c>
      <c r="D23" s="101" t="s">
        <v>54</v>
      </c>
      <c r="E23" s="102" t="s">
        <v>3</v>
      </c>
      <c r="F23" s="20"/>
    </row>
    <row r="24" spans="2:6" x14ac:dyDescent="0.25">
      <c r="C24" s="102"/>
      <c r="D24" s="102"/>
      <c r="E24" s="102"/>
      <c r="F24" s="20"/>
    </row>
    <row r="25" spans="2:6" x14ac:dyDescent="0.25">
      <c r="C25" s="45">
        <v>480</v>
      </c>
      <c r="D25" s="6">
        <v>2</v>
      </c>
      <c r="E25" s="46">
        <f>C25*D25</f>
        <v>960</v>
      </c>
      <c r="F25" s="17"/>
    </row>
    <row r="28" spans="2:6" x14ac:dyDescent="0.25">
      <c r="B28" s="14" t="s">
        <v>12</v>
      </c>
      <c r="C28" s="21" t="s">
        <v>37</v>
      </c>
      <c r="D28" s="108" t="s">
        <v>4</v>
      </c>
      <c r="E28" s="109"/>
      <c r="F28" s="110"/>
    </row>
    <row r="29" spans="2:6" x14ac:dyDescent="0.25">
      <c r="C29" s="22">
        <v>430</v>
      </c>
      <c r="D29" s="111"/>
      <c r="E29" s="112"/>
      <c r="F29" s="113"/>
    </row>
    <row r="30" spans="2:6" x14ac:dyDescent="0.25">
      <c r="C30" s="21" t="s">
        <v>38</v>
      </c>
      <c r="D30" s="49" t="s">
        <v>55</v>
      </c>
      <c r="E30" s="23" t="s">
        <v>3</v>
      </c>
      <c r="F30" s="114" t="s">
        <v>4</v>
      </c>
    </row>
    <row r="31" spans="2:6" x14ac:dyDescent="0.25">
      <c r="C31" s="45">
        <v>240</v>
      </c>
      <c r="D31" s="6">
        <v>4</v>
      </c>
      <c r="E31" s="45">
        <f>C31*D31</f>
        <v>960</v>
      </c>
      <c r="F31" s="115"/>
    </row>
    <row r="32" spans="2:6" x14ac:dyDescent="0.25">
      <c r="B32" s="51" t="s">
        <v>56</v>
      </c>
      <c r="C32" s="21" t="s">
        <v>38</v>
      </c>
      <c r="D32" s="23" t="s">
        <v>5</v>
      </c>
      <c r="E32" s="49" t="s">
        <v>57</v>
      </c>
      <c r="F32" s="24" t="s">
        <v>3</v>
      </c>
    </row>
    <row r="33" spans="2:9" x14ac:dyDescent="0.25">
      <c r="B33" s="50"/>
      <c r="C33" s="48">
        <v>20</v>
      </c>
      <c r="D33" s="6">
        <v>5</v>
      </c>
      <c r="E33" s="6">
        <v>20</v>
      </c>
      <c r="F33" s="26">
        <f>C33*D33*E33</f>
        <v>2000</v>
      </c>
      <c r="G33" s="25"/>
      <c r="H33" s="25"/>
      <c r="I33" s="25"/>
    </row>
    <row r="34" spans="2:9" x14ac:dyDescent="0.25">
      <c r="B34" s="50"/>
      <c r="C34" s="48">
        <v>20</v>
      </c>
      <c r="D34" s="6">
        <v>10</v>
      </c>
      <c r="E34" s="6">
        <v>2</v>
      </c>
      <c r="F34" s="26">
        <f>C34*D34*E34</f>
        <v>400</v>
      </c>
      <c r="G34" s="25"/>
      <c r="H34" s="25"/>
      <c r="I34" s="25"/>
    </row>
    <row r="35" spans="2:9" x14ac:dyDescent="0.25">
      <c r="B35" s="50"/>
      <c r="C35" s="48">
        <v>20</v>
      </c>
      <c r="D35" s="6">
        <v>5</v>
      </c>
      <c r="E35" s="6">
        <v>0</v>
      </c>
      <c r="F35" s="26">
        <f t="shared" ref="F35" si="0">C35*D35*E35</f>
        <v>0</v>
      </c>
      <c r="G35" s="25"/>
      <c r="H35" s="25"/>
      <c r="I35" s="25"/>
    </row>
    <row r="36" spans="2:9" x14ac:dyDescent="0.25">
      <c r="B36" s="50"/>
      <c r="C36" s="48">
        <v>20</v>
      </c>
      <c r="D36" s="6">
        <v>5</v>
      </c>
      <c r="E36" s="6">
        <v>20</v>
      </c>
      <c r="F36" s="26">
        <f>C36*D36*E36</f>
        <v>2000</v>
      </c>
      <c r="G36" s="25"/>
      <c r="H36" s="25"/>
      <c r="I36" s="25"/>
    </row>
    <row r="37" spans="2:9" x14ac:dyDescent="0.25">
      <c r="B37" s="50"/>
      <c r="C37" s="48"/>
      <c r="D37" s="6"/>
      <c r="E37" s="6"/>
      <c r="F37" s="26"/>
      <c r="G37" s="25"/>
      <c r="H37" s="25"/>
      <c r="I37" s="25"/>
    </row>
    <row r="38" spans="2:9" x14ac:dyDescent="0.25">
      <c r="B38" s="50"/>
      <c r="C38" s="48"/>
      <c r="D38" s="6"/>
      <c r="E38" s="6"/>
      <c r="F38" s="26"/>
      <c r="G38" s="25"/>
      <c r="H38" s="25"/>
      <c r="I38" s="25"/>
    </row>
    <row r="39" spans="2:9" x14ac:dyDescent="0.25">
      <c r="B39" s="50"/>
      <c r="C39" s="53"/>
      <c r="D39" s="52"/>
      <c r="E39" s="52"/>
      <c r="F39" s="26"/>
      <c r="G39" s="25"/>
      <c r="H39" s="25"/>
      <c r="I39" s="25"/>
    </row>
    <row r="40" spans="2:9" x14ac:dyDescent="0.25">
      <c r="B40" s="25"/>
      <c r="C40" s="106"/>
      <c r="D40" s="106"/>
      <c r="E40" s="23" t="s">
        <v>3</v>
      </c>
      <c r="F40" s="26">
        <f>SUM(F33:F38)</f>
        <v>4400</v>
      </c>
      <c r="G40" s="25"/>
      <c r="H40" s="25"/>
      <c r="I40" s="25"/>
    </row>
    <row r="41" spans="2:9" x14ac:dyDescent="0.25">
      <c r="B41" s="25"/>
      <c r="C41" s="107" t="s">
        <v>6</v>
      </c>
      <c r="D41" s="107"/>
      <c r="E41" s="107"/>
      <c r="F41" s="27">
        <f>C29+E31+F40</f>
        <v>5790</v>
      </c>
      <c r="G41" s="25"/>
      <c r="H41" s="25"/>
      <c r="I41" s="25"/>
    </row>
    <row r="42" spans="2:9" x14ac:dyDescent="0.25">
      <c r="B42" s="25"/>
      <c r="G42" s="25"/>
      <c r="H42" s="25"/>
      <c r="I42" s="25"/>
    </row>
    <row r="43" spans="2:9" x14ac:dyDescent="0.25">
      <c r="B43" s="25"/>
      <c r="G43" s="25"/>
      <c r="H43" s="25"/>
      <c r="I43" s="25"/>
    </row>
    <row r="44" spans="2:9" x14ac:dyDescent="0.25">
      <c r="B44" s="14" t="s">
        <v>13</v>
      </c>
      <c r="C44" s="13" t="s">
        <v>2</v>
      </c>
      <c r="G44" s="25"/>
      <c r="H44" s="25"/>
      <c r="I44" s="25"/>
    </row>
    <row r="45" spans="2:9" x14ac:dyDescent="0.25">
      <c r="B45" s="16"/>
      <c r="C45" s="104" t="s">
        <v>26</v>
      </c>
      <c r="D45" s="105"/>
      <c r="E45" s="28" t="s">
        <v>58</v>
      </c>
      <c r="F45" s="28" t="s">
        <v>59</v>
      </c>
      <c r="G45" s="25"/>
      <c r="H45" s="25"/>
      <c r="I45" s="25"/>
    </row>
    <row r="46" spans="2:9" x14ac:dyDescent="0.25">
      <c r="B46" s="16"/>
      <c r="C46" s="126" t="s">
        <v>48</v>
      </c>
      <c r="D46" s="127"/>
      <c r="E46" s="56">
        <v>1300</v>
      </c>
      <c r="F46" s="57">
        <f>(E46/F1)</f>
        <v>176.03249830737983</v>
      </c>
      <c r="G46" s="25"/>
      <c r="H46" s="25"/>
      <c r="I46" s="25"/>
    </row>
    <row r="47" spans="2:9" x14ac:dyDescent="0.25">
      <c r="B47" s="25"/>
      <c r="C47" s="128" t="s">
        <v>48</v>
      </c>
      <c r="D47" s="129"/>
      <c r="E47" s="60">
        <v>78</v>
      </c>
      <c r="F47" s="57">
        <f>(E47/F1)</f>
        <v>10.561949898442789</v>
      </c>
      <c r="G47" s="25"/>
      <c r="H47" s="25"/>
      <c r="I47" s="25"/>
    </row>
    <row r="48" spans="2:9" s="16" customFormat="1" x14ac:dyDescent="0.25">
      <c r="B48" s="25"/>
      <c r="C48" s="128" t="s">
        <v>48</v>
      </c>
      <c r="D48" s="129"/>
      <c r="E48" s="60"/>
      <c r="F48" s="57">
        <f>(E48/F1)</f>
        <v>0</v>
      </c>
      <c r="G48" s="25"/>
      <c r="H48" s="25"/>
      <c r="I48" s="25"/>
    </row>
    <row r="49" spans="2:9" s="16" customFormat="1" x14ac:dyDescent="0.25">
      <c r="B49" s="25"/>
      <c r="C49" s="18"/>
      <c r="D49" s="18"/>
      <c r="E49" s="25"/>
      <c r="F49" s="31">
        <f>SUM(F46:F48)</f>
        <v>186.5944482058226</v>
      </c>
      <c r="G49" s="25"/>
      <c r="H49" s="25"/>
      <c r="I49" s="25"/>
    </row>
    <row r="50" spans="2:9" s="16" customFormat="1" x14ac:dyDescent="0.25">
      <c r="B50" s="25"/>
      <c r="C50" s="18"/>
      <c r="D50" s="18"/>
      <c r="E50" s="29"/>
      <c r="F50" s="29"/>
      <c r="G50" s="25"/>
      <c r="H50" s="25"/>
      <c r="I50" s="25"/>
    </row>
    <row r="51" spans="2:9" x14ac:dyDescent="0.25">
      <c r="B51" s="14" t="s">
        <v>14</v>
      </c>
      <c r="C51" s="13" t="s">
        <v>15</v>
      </c>
      <c r="E51" s="30"/>
      <c r="F51" s="30"/>
      <c r="G51" s="25"/>
      <c r="H51" s="25"/>
      <c r="I51" s="25"/>
    </row>
    <row r="52" spans="2:9" x14ac:dyDescent="0.25">
      <c r="B52" s="25"/>
      <c r="C52" s="104" t="s">
        <v>26</v>
      </c>
      <c r="D52" s="105"/>
      <c r="E52" s="28" t="s">
        <v>58</v>
      </c>
      <c r="F52" s="28" t="s">
        <v>59</v>
      </c>
      <c r="G52" s="25"/>
      <c r="H52" s="25"/>
      <c r="I52" s="25"/>
    </row>
    <row r="53" spans="2:9" x14ac:dyDescent="0.25">
      <c r="B53" s="25"/>
      <c r="C53" s="120" t="s">
        <v>48</v>
      </c>
      <c r="D53" s="121"/>
      <c r="E53" s="59">
        <v>550</v>
      </c>
      <c r="F53" s="58">
        <f>(E53/F1)</f>
        <v>74.475287745429924</v>
      </c>
      <c r="G53" s="25"/>
      <c r="H53" s="25"/>
      <c r="I53" s="25"/>
    </row>
    <row r="54" spans="2:9" x14ac:dyDescent="0.25">
      <c r="B54" s="25"/>
      <c r="C54" s="120" t="s">
        <v>48</v>
      </c>
      <c r="D54" s="121"/>
      <c r="E54" s="10">
        <v>1350</v>
      </c>
      <c r="F54" s="58">
        <f>(E54/F1)</f>
        <v>182.80297901150982</v>
      </c>
      <c r="G54" s="25"/>
      <c r="H54" s="25"/>
      <c r="I54" s="25"/>
    </row>
    <row r="55" spans="2:9" x14ac:dyDescent="0.25">
      <c r="B55" s="25"/>
      <c r="C55" s="120" t="s">
        <v>48</v>
      </c>
      <c r="D55" s="121"/>
      <c r="E55" s="10"/>
      <c r="F55" s="58">
        <f>(E55/F1)</f>
        <v>0</v>
      </c>
      <c r="G55" s="25"/>
      <c r="H55" s="25"/>
      <c r="I55" s="25"/>
    </row>
    <row r="56" spans="2:9" x14ac:dyDescent="0.25">
      <c r="C56" s="126" t="s">
        <v>49</v>
      </c>
      <c r="D56" s="127"/>
      <c r="E56" s="9"/>
      <c r="F56" s="58">
        <f>(E56/F1)</f>
        <v>0</v>
      </c>
    </row>
    <row r="57" spans="2:9" x14ac:dyDescent="0.25">
      <c r="C57" s="128" t="s">
        <v>48</v>
      </c>
      <c r="D57" s="129"/>
      <c r="E57" s="9"/>
      <c r="F57" s="58">
        <f>(E57/F1)</f>
        <v>0</v>
      </c>
    </row>
    <row r="58" spans="2:9" x14ac:dyDescent="0.25">
      <c r="C58" s="128" t="s">
        <v>48</v>
      </c>
      <c r="D58" s="129"/>
      <c r="E58" s="9"/>
      <c r="F58" s="58">
        <f>(E58/F1)</f>
        <v>0</v>
      </c>
    </row>
    <row r="59" spans="2:9" x14ac:dyDescent="0.25">
      <c r="C59" s="18"/>
      <c r="D59" s="18"/>
      <c r="F59" s="31">
        <f>SUM(F53:F58)</f>
        <v>257.27826675693973</v>
      </c>
    </row>
    <row r="63" spans="2:9" x14ac:dyDescent="0.25">
      <c r="B63" s="124" t="s">
        <v>43</v>
      </c>
      <c r="C63" s="122">
        <f>(D9+D16+F20+E25+F41+F49+F59)</f>
        <v>7981.872714962763</v>
      </c>
    </row>
    <row r="64" spans="2:9" x14ac:dyDescent="0.25">
      <c r="B64" s="125"/>
      <c r="C64" s="123"/>
    </row>
  </sheetData>
  <sheetProtection selectLockedCells="1"/>
  <mergeCells count="30">
    <mergeCell ref="C53:D53"/>
    <mergeCell ref="C63:C64"/>
    <mergeCell ref="B63:B64"/>
    <mergeCell ref="C14:C15"/>
    <mergeCell ref="D14:D15"/>
    <mergeCell ref="C56:D56"/>
    <mergeCell ref="C57:D57"/>
    <mergeCell ref="C58:D58"/>
    <mergeCell ref="C55:D55"/>
    <mergeCell ref="C54:D54"/>
    <mergeCell ref="C48:D48"/>
    <mergeCell ref="C47:D47"/>
    <mergeCell ref="C46:D46"/>
    <mergeCell ref="C52:D52"/>
    <mergeCell ref="C7:C8"/>
    <mergeCell ref="D7:D8"/>
    <mergeCell ref="E7:E8"/>
    <mergeCell ref="F7:F8"/>
    <mergeCell ref="C45:D45"/>
    <mergeCell ref="C40:D40"/>
    <mergeCell ref="C41:E41"/>
    <mergeCell ref="D28:F29"/>
    <mergeCell ref="F30:F31"/>
    <mergeCell ref="F18:F19"/>
    <mergeCell ref="E18:E19"/>
    <mergeCell ref="D18:D19"/>
    <mergeCell ref="C18:C19"/>
    <mergeCell ref="C23:C24"/>
    <mergeCell ref="D23:D24"/>
    <mergeCell ref="E23:E2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0"/>
  <sheetViews>
    <sheetView workbookViewId="0">
      <selection activeCell="E18" sqref="E18"/>
    </sheetView>
  </sheetViews>
  <sheetFormatPr defaultRowHeight="15" x14ac:dyDescent="0.25"/>
  <cols>
    <col min="1" max="1" width="9.140625" style="13"/>
    <col min="2" max="2" width="54.140625" style="13" customWidth="1"/>
    <col min="3" max="3" width="24.7109375" style="13" customWidth="1"/>
    <col min="4" max="4" width="26.7109375" style="13" customWidth="1"/>
    <col min="5" max="5" width="24.140625" style="13" customWidth="1"/>
    <col min="6" max="6" width="19.140625" style="13" customWidth="1"/>
    <col min="7" max="16384" width="9.140625" style="13"/>
  </cols>
  <sheetData>
    <row r="3" spans="2:6" x14ac:dyDescent="0.25">
      <c r="B3" s="11" t="s">
        <v>0</v>
      </c>
      <c r="C3" s="12" t="s">
        <v>1</v>
      </c>
    </row>
    <row r="5" spans="2:6" x14ac:dyDescent="0.25">
      <c r="C5" s="32" t="s">
        <v>17</v>
      </c>
      <c r="D5" s="130" t="s">
        <v>44</v>
      </c>
      <c r="E5" s="131"/>
    </row>
    <row r="6" spans="2:6" x14ac:dyDescent="0.25">
      <c r="B6" s="14" t="s">
        <v>16</v>
      </c>
      <c r="C6" s="13" t="s">
        <v>18</v>
      </c>
      <c r="D6" s="132">
        <v>1222</v>
      </c>
      <c r="E6" s="133"/>
    </row>
    <row r="8" spans="2:6" x14ac:dyDescent="0.25">
      <c r="B8" s="33" t="s">
        <v>39</v>
      </c>
      <c r="C8" s="32" t="s">
        <v>17</v>
      </c>
      <c r="D8" s="130" t="s">
        <v>45</v>
      </c>
      <c r="E8" s="131"/>
    </row>
    <row r="9" spans="2:6" x14ac:dyDescent="0.25">
      <c r="C9" s="13" t="s">
        <v>19</v>
      </c>
      <c r="D9" s="132">
        <v>850</v>
      </c>
      <c r="E9" s="133"/>
    </row>
    <row r="10" spans="2:6" x14ac:dyDescent="0.25">
      <c r="C10" s="13" t="s">
        <v>2</v>
      </c>
    </row>
    <row r="12" spans="2:6" x14ac:dyDescent="0.25">
      <c r="B12" s="14" t="s">
        <v>20</v>
      </c>
      <c r="C12" s="32" t="s">
        <v>24</v>
      </c>
      <c r="D12" s="34" t="s">
        <v>21</v>
      </c>
      <c r="E12" s="34"/>
      <c r="F12" s="20"/>
    </row>
    <row r="13" spans="2:6" x14ac:dyDescent="0.25">
      <c r="C13" s="34"/>
      <c r="D13" s="34"/>
      <c r="E13" s="17"/>
      <c r="F13" s="17"/>
    </row>
    <row r="14" spans="2:6" x14ac:dyDescent="0.25">
      <c r="C14" s="136" t="s">
        <v>30</v>
      </c>
      <c r="D14" s="137"/>
      <c r="E14" s="35" t="s">
        <v>29</v>
      </c>
      <c r="F14" s="17"/>
    </row>
    <row r="15" spans="2:6" x14ac:dyDescent="0.25">
      <c r="C15" s="138"/>
      <c r="D15" s="139"/>
      <c r="E15" s="47">
        <v>2.2000000000000002</v>
      </c>
      <c r="F15" s="17"/>
    </row>
    <row r="16" spans="2:6" x14ac:dyDescent="0.25">
      <c r="C16" s="134" t="s">
        <v>26</v>
      </c>
      <c r="D16" s="134" t="s">
        <v>27</v>
      </c>
      <c r="E16" s="134" t="s">
        <v>28</v>
      </c>
      <c r="F16" s="17"/>
    </row>
    <row r="17" spans="3:6" x14ac:dyDescent="0.25">
      <c r="C17" s="135"/>
      <c r="D17" s="135"/>
      <c r="E17" s="135"/>
      <c r="F17" s="17"/>
    </row>
    <row r="18" spans="3:6" x14ac:dyDescent="0.25">
      <c r="C18" s="2"/>
      <c r="D18" s="7">
        <v>120</v>
      </c>
      <c r="E18" s="36">
        <f>D18/$E$15</f>
        <v>54.54545454545454</v>
      </c>
      <c r="F18" s="17"/>
    </row>
    <row r="19" spans="3:6" x14ac:dyDescent="0.25">
      <c r="C19" s="2"/>
      <c r="D19" s="7">
        <v>60</v>
      </c>
      <c r="E19" s="36">
        <f t="shared" ref="E19:E30" si="0">D19/$E$15</f>
        <v>27.27272727272727</v>
      </c>
      <c r="F19" s="17"/>
    </row>
    <row r="20" spans="3:6" x14ac:dyDescent="0.25">
      <c r="C20" s="2"/>
      <c r="D20" s="7">
        <v>120</v>
      </c>
      <c r="E20" s="36">
        <f t="shared" si="0"/>
        <v>54.54545454545454</v>
      </c>
      <c r="F20" s="17"/>
    </row>
    <row r="21" spans="3:6" x14ac:dyDescent="0.25">
      <c r="C21" s="2"/>
      <c r="D21" s="7">
        <v>20</v>
      </c>
      <c r="E21" s="36">
        <f t="shared" si="0"/>
        <v>9.0909090909090899</v>
      </c>
      <c r="F21" s="17"/>
    </row>
    <row r="22" spans="3:6" x14ac:dyDescent="0.25">
      <c r="C22" s="2"/>
      <c r="D22" s="7">
        <v>60</v>
      </c>
      <c r="E22" s="36">
        <f t="shared" si="0"/>
        <v>27.27272727272727</v>
      </c>
      <c r="F22" s="17"/>
    </row>
    <row r="23" spans="3:6" x14ac:dyDescent="0.25">
      <c r="C23" s="2"/>
      <c r="D23" s="7">
        <v>60</v>
      </c>
      <c r="E23" s="36">
        <f t="shared" si="0"/>
        <v>27.27272727272727</v>
      </c>
      <c r="F23" s="17"/>
    </row>
    <row r="24" spans="3:6" x14ac:dyDescent="0.25">
      <c r="C24" s="4"/>
      <c r="D24" s="8">
        <v>60</v>
      </c>
      <c r="E24" s="36">
        <f t="shared" si="0"/>
        <v>27.27272727272727</v>
      </c>
      <c r="F24" s="17"/>
    </row>
    <row r="25" spans="3:6" x14ac:dyDescent="0.25">
      <c r="C25" s="4"/>
      <c r="D25" s="8">
        <v>60</v>
      </c>
      <c r="E25" s="36">
        <f t="shared" si="0"/>
        <v>27.27272727272727</v>
      </c>
      <c r="F25" s="17"/>
    </row>
    <row r="26" spans="3:6" x14ac:dyDescent="0.25">
      <c r="C26" s="5"/>
      <c r="D26" s="3">
        <v>60</v>
      </c>
      <c r="E26" s="36">
        <f t="shared" si="0"/>
        <v>27.27272727272727</v>
      </c>
      <c r="F26" s="17"/>
    </row>
    <row r="27" spans="3:6" x14ac:dyDescent="0.25">
      <c r="C27" s="5"/>
      <c r="D27" s="3">
        <v>60</v>
      </c>
      <c r="E27" s="36">
        <f t="shared" si="0"/>
        <v>27.27272727272727</v>
      </c>
      <c r="F27" s="17"/>
    </row>
    <row r="28" spans="3:6" x14ac:dyDescent="0.25">
      <c r="C28" s="5"/>
      <c r="D28" s="3">
        <v>60</v>
      </c>
      <c r="E28" s="36">
        <f t="shared" si="0"/>
        <v>27.27272727272727</v>
      </c>
      <c r="F28" s="17"/>
    </row>
    <row r="29" spans="3:6" x14ac:dyDescent="0.25">
      <c r="C29" s="5"/>
      <c r="D29" s="3">
        <v>60</v>
      </c>
      <c r="E29" s="36">
        <f t="shared" si="0"/>
        <v>27.27272727272727</v>
      </c>
      <c r="F29" s="17"/>
    </row>
    <row r="30" spans="3:6" x14ac:dyDescent="0.25">
      <c r="C30" s="5"/>
      <c r="D30" s="3">
        <v>60</v>
      </c>
      <c r="E30" s="36">
        <f t="shared" si="0"/>
        <v>27.27272727272727</v>
      </c>
      <c r="F30" s="17"/>
    </row>
    <row r="31" spans="3:6" x14ac:dyDescent="0.25">
      <c r="D31" s="37" t="s">
        <v>3</v>
      </c>
      <c r="E31" s="38">
        <f>SUM(E18:E30)</f>
        <v>390.90909090909082</v>
      </c>
      <c r="F31" s="17"/>
    </row>
    <row r="32" spans="3:6" x14ac:dyDescent="0.25">
      <c r="C32" s="25"/>
      <c r="D32" s="25"/>
      <c r="E32" s="25"/>
      <c r="F32" s="25"/>
    </row>
    <row r="33" spans="2:8" x14ac:dyDescent="0.25">
      <c r="B33" s="14" t="s">
        <v>22</v>
      </c>
      <c r="C33" s="20" t="s">
        <v>23</v>
      </c>
      <c r="D33" s="20"/>
      <c r="E33" s="20"/>
      <c r="F33" s="20"/>
    </row>
    <row r="34" spans="2:8" x14ac:dyDescent="0.25">
      <c r="B34" s="25"/>
      <c r="C34" s="20"/>
      <c r="D34" s="20"/>
      <c r="E34" s="20"/>
      <c r="F34" s="20"/>
      <c r="G34" s="30"/>
    </row>
    <row r="35" spans="2:8" x14ac:dyDescent="0.25">
      <c r="B35" s="14" t="s">
        <v>24</v>
      </c>
      <c r="C35" s="39" t="s">
        <v>25</v>
      </c>
      <c r="D35" s="39"/>
      <c r="E35" s="39"/>
      <c r="F35" s="39"/>
      <c r="G35" s="39"/>
      <c r="H35" s="39"/>
    </row>
    <row r="36" spans="2:8" x14ac:dyDescent="0.25">
      <c r="B36" s="25"/>
      <c r="C36" s="25"/>
      <c r="D36" s="25"/>
      <c r="E36" s="25"/>
      <c r="F36" s="25"/>
      <c r="G36" s="30"/>
    </row>
    <row r="39" spans="2:8" x14ac:dyDescent="0.25">
      <c r="B39" s="124" t="s">
        <v>43</v>
      </c>
      <c r="C39" s="122">
        <f>E31+D6+E9</f>
        <v>1612.9090909090908</v>
      </c>
    </row>
    <row r="40" spans="2:8" x14ac:dyDescent="0.25">
      <c r="B40" s="125"/>
      <c r="C40" s="123"/>
    </row>
  </sheetData>
  <sheetProtection selectLockedCells="1"/>
  <mergeCells count="10">
    <mergeCell ref="D5:E5"/>
    <mergeCell ref="D6:E6"/>
    <mergeCell ref="B39:B40"/>
    <mergeCell ref="C39:C40"/>
    <mergeCell ref="D8:E8"/>
    <mergeCell ref="D9:E9"/>
    <mergeCell ref="E16:E17"/>
    <mergeCell ref="C14:D15"/>
    <mergeCell ref="C16:C17"/>
    <mergeCell ref="D16:D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5"/>
  <sheetViews>
    <sheetView workbookViewId="0">
      <selection activeCell="D40" sqref="D40:D41"/>
    </sheetView>
  </sheetViews>
  <sheetFormatPr defaultRowHeight="15" x14ac:dyDescent="0.25"/>
  <cols>
    <col min="1" max="1" width="9.140625" style="13"/>
    <col min="2" max="2" width="54.140625" style="13" customWidth="1"/>
    <col min="3" max="3" width="24.7109375" style="13" customWidth="1"/>
    <col min="4" max="4" width="26.7109375" style="13" customWidth="1"/>
    <col min="5" max="5" width="24.140625" style="13" customWidth="1"/>
    <col min="6" max="6" width="19.140625" style="13" customWidth="1"/>
    <col min="7" max="16384" width="9.140625" style="13"/>
  </cols>
  <sheetData>
    <row r="3" spans="2:6" x14ac:dyDescent="0.25">
      <c r="B3" s="11" t="s">
        <v>0</v>
      </c>
      <c r="C3" s="12" t="s">
        <v>1</v>
      </c>
    </row>
    <row r="5" spans="2:6" x14ac:dyDescent="0.25">
      <c r="C5" s="32" t="s">
        <v>17</v>
      </c>
      <c r="D5" s="130" t="s">
        <v>44</v>
      </c>
      <c r="E5" s="131"/>
    </row>
    <row r="6" spans="2:6" x14ac:dyDescent="0.25">
      <c r="B6" s="14" t="s">
        <v>16</v>
      </c>
      <c r="C6" s="13" t="s">
        <v>31</v>
      </c>
      <c r="D6" s="132">
        <v>4000</v>
      </c>
      <c r="E6" s="133"/>
    </row>
    <row r="8" spans="2:6" x14ac:dyDescent="0.25">
      <c r="B8" s="14" t="s">
        <v>39</v>
      </c>
      <c r="C8" s="32" t="s">
        <v>17</v>
      </c>
      <c r="D8" s="130" t="s">
        <v>45</v>
      </c>
      <c r="E8" s="131"/>
    </row>
    <row r="9" spans="2:6" x14ac:dyDescent="0.25">
      <c r="C9" s="13" t="s">
        <v>32</v>
      </c>
      <c r="D9" s="132">
        <v>850</v>
      </c>
      <c r="E9" s="133"/>
    </row>
    <row r="10" spans="2:6" x14ac:dyDescent="0.25">
      <c r="C10" s="13" t="s">
        <v>2</v>
      </c>
    </row>
    <row r="12" spans="2:6" x14ac:dyDescent="0.25">
      <c r="B12" s="14" t="s">
        <v>20</v>
      </c>
      <c r="C12" s="32" t="s">
        <v>24</v>
      </c>
      <c r="D12" s="34" t="s">
        <v>21</v>
      </c>
      <c r="E12" s="34"/>
      <c r="F12" s="20"/>
    </row>
    <row r="13" spans="2:6" x14ac:dyDescent="0.25">
      <c r="C13" s="34"/>
      <c r="D13" s="34"/>
      <c r="E13" s="17"/>
      <c r="F13" s="17"/>
    </row>
    <row r="14" spans="2:6" x14ac:dyDescent="0.25">
      <c r="C14" s="136" t="s">
        <v>30</v>
      </c>
      <c r="D14" s="137"/>
      <c r="E14" s="35" t="s">
        <v>29</v>
      </c>
      <c r="F14" s="17"/>
    </row>
    <row r="15" spans="2:6" x14ac:dyDescent="0.25">
      <c r="C15" s="138"/>
      <c r="D15" s="139"/>
      <c r="E15" s="1">
        <v>7.165</v>
      </c>
      <c r="F15" s="17"/>
    </row>
    <row r="16" spans="2:6" x14ac:dyDescent="0.25">
      <c r="C16" s="134" t="s">
        <v>26</v>
      </c>
      <c r="D16" s="134" t="s">
        <v>27</v>
      </c>
      <c r="E16" s="134" t="s">
        <v>28</v>
      </c>
      <c r="F16" s="17"/>
    </row>
    <row r="17" spans="3:6" x14ac:dyDescent="0.25">
      <c r="C17" s="135"/>
      <c r="D17" s="135"/>
      <c r="E17" s="135"/>
      <c r="F17" s="17"/>
    </row>
    <row r="18" spans="3:6" x14ac:dyDescent="0.25">
      <c r="C18" s="2"/>
      <c r="D18" s="3">
        <v>50</v>
      </c>
      <c r="E18" s="36">
        <f>D18/$E$15</f>
        <v>6.9783670621074672</v>
      </c>
      <c r="F18" s="17"/>
    </row>
    <row r="19" spans="3:6" x14ac:dyDescent="0.25">
      <c r="C19" s="2"/>
      <c r="D19" s="3">
        <v>60</v>
      </c>
      <c r="E19" s="36">
        <f t="shared" ref="E19:E30" si="0">D19/$E$15</f>
        <v>8.3740404745289609</v>
      </c>
      <c r="F19" s="17"/>
    </row>
    <row r="20" spans="3:6" x14ac:dyDescent="0.25">
      <c r="C20" s="2"/>
      <c r="D20" s="3">
        <v>2</v>
      </c>
      <c r="E20" s="36">
        <f t="shared" si="0"/>
        <v>0.27913468248429868</v>
      </c>
      <c r="F20" s="17"/>
    </row>
    <row r="21" spans="3:6" x14ac:dyDescent="0.25">
      <c r="C21" s="2"/>
      <c r="D21" s="3">
        <v>200</v>
      </c>
      <c r="E21" s="36">
        <f t="shared" si="0"/>
        <v>27.913468248429869</v>
      </c>
      <c r="F21" s="17"/>
    </row>
    <row r="22" spans="3:6" x14ac:dyDescent="0.25">
      <c r="C22" s="2"/>
      <c r="D22" s="3">
        <v>200</v>
      </c>
      <c r="E22" s="36">
        <f>D22/$E$15</f>
        <v>27.913468248429869</v>
      </c>
      <c r="F22" s="17"/>
    </row>
    <row r="23" spans="3:6" x14ac:dyDescent="0.25">
      <c r="C23" s="2"/>
      <c r="D23" s="3">
        <v>150</v>
      </c>
      <c r="E23" s="36">
        <f t="shared" si="0"/>
        <v>20.935101186322399</v>
      </c>
      <c r="F23" s="17"/>
    </row>
    <row r="24" spans="3:6" x14ac:dyDescent="0.25">
      <c r="C24" s="4"/>
      <c r="D24" s="3">
        <v>60</v>
      </c>
      <c r="E24" s="36">
        <f t="shared" si="0"/>
        <v>8.3740404745289609</v>
      </c>
      <c r="F24" s="17"/>
    </row>
    <row r="25" spans="3:6" x14ac:dyDescent="0.25">
      <c r="C25" s="4"/>
      <c r="D25" s="3">
        <v>60</v>
      </c>
      <c r="E25" s="36">
        <f t="shared" si="0"/>
        <v>8.3740404745289609</v>
      </c>
      <c r="F25" s="17"/>
    </row>
    <row r="26" spans="3:6" x14ac:dyDescent="0.25">
      <c r="C26" s="5"/>
      <c r="D26" s="3">
        <v>60</v>
      </c>
      <c r="E26" s="36">
        <f t="shared" si="0"/>
        <v>8.3740404745289609</v>
      </c>
      <c r="F26" s="17"/>
    </row>
    <row r="27" spans="3:6" x14ac:dyDescent="0.25">
      <c r="C27" s="5"/>
      <c r="D27" s="3">
        <v>60</v>
      </c>
      <c r="E27" s="36">
        <f t="shared" si="0"/>
        <v>8.3740404745289609</v>
      </c>
      <c r="F27" s="17"/>
    </row>
    <row r="28" spans="3:6" x14ac:dyDescent="0.25">
      <c r="C28" s="5"/>
      <c r="D28" s="3">
        <v>60</v>
      </c>
      <c r="E28" s="36">
        <f t="shared" si="0"/>
        <v>8.3740404745289609</v>
      </c>
      <c r="F28" s="17"/>
    </row>
    <row r="29" spans="3:6" x14ac:dyDescent="0.25">
      <c r="C29" s="5"/>
      <c r="D29" s="3">
        <v>60</v>
      </c>
      <c r="E29" s="36">
        <f t="shared" si="0"/>
        <v>8.3740404745289609</v>
      </c>
      <c r="F29" s="17"/>
    </row>
    <row r="30" spans="3:6" x14ac:dyDescent="0.25">
      <c r="C30" s="5"/>
      <c r="D30" s="3">
        <v>60</v>
      </c>
      <c r="E30" s="36">
        <f t="shared" si="0"/>
        <v>8.3740404745289609</v>
      </c>
      <c r="F30" s="17"/>
    </row>
    <row r="31" spans="3:6" x14ac:dyDescent="0.25">
      <c r="D31" s="37" t="s">
        <v>3</v>
      </c>
      <c r="E31" s="38">
        <f>SUM(E18:E30)</f>
        <v>151.01186322400554</v>
      </c>
      <c r="F31" s="17"/>
    </row>
    <row r="32" spans="3:6" s="16" customFormat="1" x14ac:dyDescent="0.25">
      <c r="D32" s="40"/>
      <c r="E32" s="41"/>
      <c r="F32" s="17"/>
    </row>
    <row r="33" spans="2:7" s="16" customFormat="1" x14ac:dyDescent="0.25">
      <c r="B33" s="14" t="s">
        <v>33</v>
      </c>
      <c r="C33" s="20"/>
      <c r="D33" s="20"/>
      <c r="E33" s="20"/>
      <c r="F33" s="20"/>
    </row>
    <row r="34" spans="2:7" s="16" customFormat="1" x14ac:dyDescent="0.25">
      <c r="B34" s="13" t="s">
        <v>8</v>
      </c>
      <c r="C34" s="13" t="s">
        <v>34</v>
      </c>
      <c r="D34" s="17"/>
      <c r="E34" s="17"/>
      <c r="F34" s="17"/>
    </row>
    <row r="35" spans="2:7" x14ac:dyDescent="0.25">
      <c r="C35" s="101" t="s">
        <v>41</v>
      </c>
      <c r="D35" s="101" t="s">
        <v>47</v>
      </c>
    </row>
    <row r="36" spans="2:7" x14ac:dyDescent="0.25">
      <c r="C36" s="102"/>
      <c r="D36" s="102"/>
    </row>
    <row r="37" spans="2:7" x14ac:dyDescent="0.25">
      <c r="C37" s="2">
        <v>480</v>
      </c>
      <c r="D37" s="46">
        <f>C37</f>
        <v>480</v>
      </c>
    </row>
    <row r="39" spans="2:7" s="16" customFormat="1" x14ac:dyDescent="0.25">
      <c r="D39" s="40"/>
      <c r="E39" s="41"/>
      <c r="F39" s="17"/>
    </row>
    <row r="40" spans="2:7" s="16" customFormat="1" x14ac:dyDescent="0.25">
      <c r="B40" s="13" t="s">
        <v>9</v>
      </c>
      <c r="C40" s="116" t="s">
        <v>38</v>
      </c>
      <c r="D40" s="116" t="s">
        <v>10</v>
      </c>
      <c r="E40" s="118" t="s">
        <v>61</v>
      </c>
      <c r="F40" s="116" t="s">
        <v>3</v>
      </c>
    </row>
    <row r="41" spans="2:7" s="16" customFormat="1" x14ac:dyDescent="0.25">
      <c r="B41" s="13"/>
      <c r="C41" s="117"/>
      <c r="D41" s="117"/>
      <c r="E41" s="119"/>
      <c r="F41" s="117"/>
    </row>
    <row r="42" spans="2:7" s="16" customFormat="1" ht="15.75" customHeight="1" x14ac:dyDescent="0.25">
      <c r="B42" s="13"/>
      <c r="C42" s="45">
        <v>53</v>
      </c>
      <c r="D42" s="6">
        <v>2</v>
      </c>
      <c r="E42" s="6">
        <v>2</v>
      </c>
      <c r="F42" s="46">
        <f>C42*D42*E42</f>
        <v>212</v>
      </c>
    </row>
    <row r="43" spans="2:7" s="16" customFormat="1" x14ac:dyDescent="0.25">
      <c r="D43" s="40"/>
      <c r="E43" s="41"/>
      <c r="F43" s="17"/>
    </row>
    <row r="44" spans="2:7" s="16" customFormat="1" x14ac:dyDescent="0.25">
      <c r="B44" s="14" t="s">
        <v>7</v>
      </c>
      <c r="C44" s="15" t="s">
        <v>40</v>
      </c>
      <c r="D44" s="13"/>
      <c r="E44" s="13"/>
      <c r="F44" s="13"/>
      <c r="G44" s="13"/>
    </row>
    <row r="45" spans="2:7" s="16" customFormat="1" x14ac:dyDescent="0.25">
      <c r="C45" s="101" t="s">
        <v>41</v>
      </c>
      <c r="D45" s="101" t="s">
        <v>42</v>
      </c>
      <c r="E45" s="103"/>
      <c r="F45" s="103"/>
      <c r="G45" s="13"/>
    </row>
    <row r="46" spans="2:7" x14ac:dyDescent="0.25">
      <c r="B46" s="16"/>
      <c r="C46" s="102"/>
      <c r="D46" s="102"/>
      <c r="E46" s="103"/>
      <c r="F46" s="103"/>
    </row>
    <row r="47" spans="2:7" x14ac:dyDescent="0.25">
      <c r="C47" s="2">
        <v>253</v>
      </c>
      <c r="D47" s="46">
        <f>C47*70%</f>
        <v>177.1</v>
      </c>
      <c r="E47" s="17"/>
      <c r="F47" s="18"/>
    </row>
    <row r="48" spans="2:7" x14ac:dyDescent="0.25">
      <c r="B48" s="42"/>
      <c r="C48" s="20"/>
      <c r="D48" s="20"/>
      <c r="E48" s="20"/>
      <c r="F48" s="20"/>
      <c r="G48" s="30"/>
    </row>
    <row r="49" spans="2:8" x14ac:dyDescent="0.25">
      <c r="B49" s="43" t="s">
        <v>22</v>
      </c>
      <c r="C49" s="20" t="s">
        <v>23</v>
      </c>
      <c r="D49" s="20"/>
      <c r="E49" s="20"/>
      <c r="F49" s="20"/>
    </row>
    <row r="50" spans="2:8" x14ac:dyDescent="0.25">
      <c r="B50" s="25"/>
      <c r="C50" s="20"/>
      <c r="D50" s="20"/>
      <c r="E50" s="20"/>
      <c r="F50" s="20"/>
      <c r="G50" s="30"/>
    </row>
    <row r="51" spans="2:8" x14ac:dyDescent="0.25">
      <c r="B51" s="14" t="s">
        <v>24</v>
      </c>
      <c r="C51" s="44" t="s">
        <v>50</v>
      </c>
      <c r="D51" s="39"/>
      <c r="E51" s="39"/>
      <c r="F51" s="39"/>
      <c r="G51" s="39"/>
      <c r="H51" s="39"/>
    </row>
    <row r="52" spans="2:8" x14ac:dyDescent="0.25">
      <c r="B52" s="25"/>
      <c r="C52" s="25" t="s">
        <v>51</v>
      </c>
      <c r="D52" s="25"/>
      <c r="E52" s="25"/>
      <c r="F52" s="25"/>
      <c r="G52" s="30"/>
    </row>
    <row r="54" spans="2:8" x14ac:dyDescent="0.25">
      <c r="B54" s="124" t="s">
        <v>43</v>
      </c>
      <c r="C54" s="122">
        <f>D47+F42+E31+D9+D6</f>
        <v>5390.111863224005</v>
      </c>
    </row>
    <row r="55" spans="2:8" x14ac:dyDescent="0.25">
      <c r="B55" s="125"/>
      <c r="C55" s="123"/>
    </row>
  </sheetData>
  <sheetProtection selectLockedCells="1"/>
  <mergeCells count="20">
    <mergeCell ref="F45:F46"/>
    <mergeCell ref="B54:B55"/>
    <mergeCell ref="C54:C55"/>
    <mergeCell ref="C35:C36"/>
    <mergeCell ref="D35:D36"/>
    <mergeCell ref="F40:F41"/>
    <mergeCell ref="D5:E5"/>
    <mergeCell ref="D6:E6"/>
    <mergeCell ref="D8:E8"/>
    <mergeCell ref="D9:E9"/>
    <mergeCell ref="C45:C46"/>
    <mergeCell ref="D45:D46"/>
    <mergeCell ref="E45:E46"/>
    <mergeCell ref="C40:C41"/>
    <mergeCell ref="D40:D41"/>
    <mergeCell ref="E40:E41"/>
    <mergeCell ref="C14:D15"/>
    <mergeCell ref="C16:C17"/>
    <mergeCell ref="D16:D17"/>
    <mergeCell ref="E16:E1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81"/>
  <sheetViews>
    <sheetView tabSelected="1" workbookViewId="0">
      <selection activeCell="D3" sqref="D3:J3"/>
    </sheetView>
  </sheetViews>
  <sheetFormatPr defaultRowHeight="15" x14ac:dyDescent="0.25"/>
  <cols>
    <col min="3" max="3" width="20" customWidth="1"/>
    <col min="4" max="10" width="19.140625" customWidth="1"/>
    <col min="11" max="46" width="9.140625" style="62"/>
  </cols>
  <sheetData>
    <row r="1" spans="1:46" ht="15.75" thickBot="1" x14ac:dyDescent="0.3">
      <c r="A1" s="62"/>
      <c r="B1" s="70"/>
      <c r="C1" s="70"/>
      <c r="D1" s="70"/>
      <c r="E1" s="70"/>
      <c r="F1" s="70"/>
      <c r="G1" s="70"/>
      <c r="H1" s="70"/>
      <c r="I1" s="70"/>
      <c r="J1" s="62"/>
    </row>
    <row r="2" spans="1:46" s="61" customFormat="1" x14ac:dyDescent="0.25">
      <c r="A2" s="148" t="s">
        <v>62</v>
      </c>
      <c r="B2" s="149"/>
      <c r="C2" s="149"/>
      <c r="D2" s="152"/>
      <c r="E2" s="153"/>
      <c r="F2" s="153"/>
      <c r="G2" s="153"/>
      <c r="H2" s="153"/>
      <c r="I2" s="153"/>
      <c r="J2" s="15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</row>
    <row r="3" spans="1:46" s="61" customFormat="1" x14ac:dyDescent="0.25">
      <c r="A3" s="150" t="s">
        <v>63</v>
      </c>
      <c r="B3" s="151"/>
      <c r="C3" s="151"/>
      <c r="D3" s="155"/>
      <c r="E3" s="155"/>
      <c r="F3" s="155"/>
      <c r="G3" s="155"/>
      <c r="H3" s="155"/>
      <c r="I3" s="155"/>
      <c r="J3" s="156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</row>
    <row r="4" spans="1:46" s="61" customFormat="1" x14ac:dyDescent="0.25">
      <c r="A4" s="92"/>
      <c r="B4" s="65"/>
      <c r="C4" s="65"/>
      <c r="D4" s="66"/>
      <c r="E4" s="66"/>
      <c r="F4" s="66"/>
      <c r="G4" s="66"/>
      <c r="H4" s="66"/>
      <c r="I4" s="66"/>
      <c r="J4" s="69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</row>
    <row r="5" spans="1:46" s="61" customFormat="1" x14ac:dyDescent="0.25">
      <c r="A5" s="169" t="s">
        <v>71</v>
      </c>
      <c r="B5" s="170"/>
      <c r="C5" s="170"/>
      <c r="D5" s="97">
        <v>1</v>
      </c>
      <c r="E5" s="97">
        <v>2</v>
      </c>
      <c r="F5" s="97">
        <v>3</v>
      </c>
      <c r="G5" s="97">
        <v>4</v>
      </c>
      <c r="H5" s="97">
        <v>5</v>
      </c>
      <c r="I5" s="97">
        <v>6</v>
      </c>
      <c r="J5" s="98">
        <v>7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</row>
    <row r="6" spans="1:46" x14ac:dyDescent="0.25">
      <c r="A6" s="164" t="s">
        <v>68</v>
      </c>
      <c r="B6" s="165"/>
      <c r="C6" s="166"/>
      <c r="D6" s="85"/>
      <c r="E6" s="85"/>
      <c r="F6" s="85"/>
      <c r="G6" s="85"/>
      <c r="H6" s="85"/>
      <c r="I6" s="86"/>
      <c r="J6" s="89"/>
    </row>
    <row r="7" spans="1:46" x14ac:dyDescent="0.25">
      <c r="A7" s="150" t="s">
        <v>64</v>
      </c>
      <c r="B7" s="151"/>
      <c r="C7" s="157"/>
      <c r="D7" s="85"/>
      <c r="E7" s="85"/>
      <c r="F7" s="85"/>
      <c r="G7" s="85"/>
      <c r="H7" s="85"/>
      <c r="I7" s="86"/>
      <c r="J7" s="89"/>
    </row>
    <row r="8" spans="1:46" x14ac:dyDescent="0.25">
      <c r="A8" s="150" t="s">
        <v>65</v>
      </c>
      <c r="B8" s="151"/>
      <c r="C8" s="158"/>
      <c r="D8" s="85"/>
      <c r="E8" s="85"/>
      <c r="F8" s="85"/>
      <c r="G8" s="85"/>
      <c r="H8" s="85"/>
      <c r="I8" s="86"/>
      <c r="J8" s="89"/>
    </row>
    <row r="9" spans="1:46" x14ac:dyDescent="0.25">
      <c r="A9" s="93"/>
      <c r="B9" s="67"/>
      <c r="C9" s="68"/>
      <c r="D9" s="91"/>
      <c r="E9" s="91"/>
      <c r="F9" s="91"/>
      <c r="G9" s="91"/>
      <c r="H9" s="91"/>
      <c r="I9" s="91"/>
      <c r="J9" s="87"/>
    </row>
    <row r="10" spans="1:46" ht="15.75" thickBot="1" x14ac:dyDescent="0.3">
      <c r="A10" s="159" t="s">
        <v>66</v>
      </c>
      <c r="B10" s="160"/>
      <c r="C10" s="161"/>
      <c r="D10" s="88"/>
      <c r="E10" s="88"/>
      <c r="F10" s="88"/>
      <c r="G10" s="88"/>
      <c r="H10" s="88"/>
      <c r="I10" s="88"/>
      <c r="J10" s="90"/>
    </row>
    <row r="11" spans="1:46" x14ac:dyDescent="0.25">
      <c r="A11" s="62"/>
      <c r="B11" s="63"/>
      <c r="C11" s="63"/>
      <c r="D11" s="63"/>
      <c r="E11" s="63"/>
      <c r="F11" s="63"/>
      <c r="G11" s="63"/>
      <c r="H11" s="63"/>
      <c r="I11" s="62"/>
      <c r="J11" s="62"/>
    </row>
    <row r="12" spans="1:46" x14ac:dyDescent="0.25">
      <c r="A12" s="62"/>
      <c r="B12" s="63"/>
      <c r="C12" s="63"/>
      <c r="D12" s="63"/>
      <c r="E12" s="63"/>
      <c r="F12" s="63"/>
      <c r="G12" s="63"/>
      <c r="H12" s="63"/>
      <c r="I12" s="62"/>
      <c r="J12" s="62"/>
    </row>
    <row r="13" spans="1:46" x14ac:dyDescent="0.25">
      <c r="A13" s="62"/>
      <c r="B13" s="63"/>
      <c r="C13" s="63"/>
      <c r="D13" s="63"/>
      <c r="E13" s="63"/>
      <c r="F13" s="63"/>
      <c r="G13" s="63"/>
      <c r="H13" s="63"/>
      <c r="I13" s="62"/>
      <c r="J13" s="62"/>
    </row>
    <row r="14" spans="1:46" ht="15.75" thickBot="1" x14ac:dyDescent="0.3">
      <c r="A14" s="62"/>
      <c r="B14" s="63"/>
      <c r="C14" s="63"/>
      <c r="D14" s="63"/>
      <c r="E14" s="63"/>
      <c r="F14" s="63"/>
      <c r="G14" s="63"/>
      <c r="H14" s="63"/>
      <c r="I14" s="62"/>
      <c r="J14" s="62"/>
    </row>
    <row r="15" spans="1:46" ht="32.25" customHeight="1" x14ac:dyDescent="0.25">
      <c r="A15" s="62"/>
      <c r="B15" s="80"/>
      <c r="C15" s="167" t="s">
        <v>35</v>
      </c>
      <c r="D15" s="140"/>
      <c r="E15" s="141"/>
      <c r="F15" s="82" t="s">
        <v>72</v>
      </c>
      <c r="G15" s="63"/>
      <c r="H15" s="63"/>
      <c r="I15" s="62"/>
      <c r="J15" s="62"/>
    </row>
    <row r="16" spans="1:46" ht="15.75" thickBot="1" x14ac:dyDescent="0.3">
      <c r="A16" s="62"/>
      <c r="B16" s="80"/>
      <c r="C16" s="168"/>
      <c r="D16" s="142"/>
      <c r="E16" s="143"/>
      <c r="F16" s="84"/>
      <c r="G16" s="63"/>
      <c r="H16" s="63"/>
      <c r="I16" s="62"/>
      <c r="J16" s="62"/>
    </row>
    <row r="17" spans="1:10" x14ac:dyDescent="0.25">
      <c r="A17" s="62"/>
      <c r="B17" s="80"/>
      <c r="C17" s="162" t="s">
        <v>69</v>
      </c>
      <c r="D17" s="144" t="s">
        <v>26</v>
      </c>
      <c r="E17" s="144" t="s">
        <v>27</v>
      </c>
      <c r="F17" s="146" t="s">
        <v>28</v>
      </c>
      <c r="G17" s="63"/>
      <c r="H17" s="63"/>
      <c r="I17" s="62"/>
      <c r="J17" s="62"/>
    </row>
    <row r="18" spans="1:10" x14ac:dyDescent="0.25">
      <c r="A18" s="62"/>
      <c r="B18" s="80"/>
      <c r="C18" s="163"/>
      <c r="D18" s="145"/>
      <c r="E18" s="145"/>
      <c r="F18" s="147"/>
      <c r="G18" s="63"/>
      <c r="H18" s="63"/>
      <c r="I18" s="62"/>
      <c r="J18" s="62"/>
    </row>
    <row r="19" spans="1:10" x14ac:dyDescent="0.25">
      <c r="A19" s="62"/>
      <c r="B19" s="80"/>
      <c r="C19" s="77"/>
      <c r="D19" s="71" t="s">
        <v>70</v>
      </c>
      <c r="E19" s="72"/>
      <c r="F19" s="94" t="e">
        <f>E19/F16</f>
        <v>#DIV/0!</v>
      </c>
      <c r="G19" s="63"/>
      <c r="H19" s="63"/>
      <c r="I19" s="62"/>
      <c r="J19" s="62"/>
    </row>
    <row r="20" spans="1:10" x14ac:dyDescent="0.25">
      <c r="A20" s="62"/>
      <c r="B20" s="80"/>
      <c r="C20" s="78"/>
      <c r="D20" s="73"/>
      <c r="E20" s="74"/>
      <c r="F20" s="95" t="e">
        <f>E20/F16</f>
        <v>#DIV/0!</v>
      </c>
      <c r="G20" s="63"/>
      <c r="H20" s="63"/>
      <c r="I20" s="62"/>
      <c r="J20" s="62"/>
    </row>
    <row r="21" spans="1:10" x14ac:dyDescent="0.25">
      <c r="A21" s="62"/>
      <c r="B21" s="80"/>
      <c r="C21" s="78"/>
      <c r="D21" s="73"/>
      <c r="E21" s="74"/>
      <c r="F21" s="95" t="e">
        <f>E21/F16</f>
        <v>#DIV/0!</v>
      </c>
      <c r="G21" s="63"/>
      <c r="H21" s="63"/>
      <c r="I21" s="62"/>
      <c r="J21" s="62"/>
    </row>
    <row r="22" spans="1:10" x14ac:dyDescent="0.25">
      <c r="A22" s="62"/>
      <c r="B22" s="80"/>
      <c r="C22" s="78"/>
      <c r="D22" s="73"/>
      <c r="E22" s="74"/>
      <c r="F22" s="95" t="e">
        <f>E22/F16</f>
        <v>#DIV/0!</v>
      </c>
      <c r="G22" s="63"/>
      <c r="H22" s="63"/>
      <c r="I22" s="62"/>
      <c r="J22" s="62"/>
    </row>
    <row r="23" spans="1:10" x14ac:dyDescent="0.25">
      <c r="A23" s="62"/>
      <c r="B23" s="80"/>
      <c r="C23" s="78"/>
      <c r="D23" s="73"/>
      <c r="E23" s="74"/>
      <c r="F23" s="95" t="e">
        <f>E23/F16</f>
        <v>#DIV/0!</v>
      </c>
      <c r="G23" s="63"/>
      <c r="H23" s="63"/>
      <c r="I23" s="62"/>
      <c r="J23" s="62"/>
    </row>
    <row r="24" spans="1:10" x14ac:dyDescent="0.25">
      <c r="A24" s="62"/>
      <c r="B24" s="80"/>
      <c r="C24" s="78"/>
      <c r="D24" s="73"/>
      <c r="E24" s="74"/>
      <c r="F24" s="95" t="e">
        <f>E24/F16</f>
        <v>#DIV/0!</v>
      </c>
      <c r="G24" s="63"/>
      <c r="H24" s="63"/>
      <c r="I24" s="62"/>
      <c r="J24" s="62"/>
    </row>
    <row r="25" spans="1:10" x14ac:dyDescent="0.25">
      <c r="A25" s="62"/>
      <c r="B25" s="80"/>
      <c r="C25" s="78"/>
      <c r="D25" s="73"/>
      <c r="E25" s="74"/>
      <c r="F25" s="95" t="e">
        <f>E25/F16</f>
        <v>#DIV/0!</v>
      </c>
      <c r="G25" s="63"/>
      <c r="H25" s="63"/>
      <c r="I25" s="62"/>
      <c r="J25" s="62"/>
    </row>
    <row r="26" spans="1:10" x14ac:dyDescent="0.25">
      <c r="A26" s="62"/>
      <c r="B26" s="80"/>
      <c r="C26" s="78"/>
      <c r="D26" s="73"/>
      <c r="E26" s="74"/>
      <c r="F26" s="95" t="e">
        <f>E26/F16</f>
        <v>#DIV/0!</v>
      </c>
      <c r="G26" s="63"/>
      <c r="H26" s="63"/>
      <c r="I26" s="62"/>
      <c r="J26" s="62"/>
    </row>
    <row r="27" spans="1:10" x14ac:dyDescent="0.25">
      <c r="A27" s="62"/>
      <c r="B27" s="80"/>
      <c r="C27" s="78"/>
      <c r="D27" s="73"/>
      <c r="E27" s="74"/>
      <c r="F27" s="95" t="e">
        <f>E27/F16</f>
        <v>#DIV/0!</v>
      </c>
      <c r="G27" s="63"/>
      <c r="H27" s="63"/>
      <c r="I27" s="62"/>
      <c r="J27" s="62"/>
    </row>
    <row r="28" spans="1:10" x14ac:dyDescent="0.25">
      <c r="A28" s="62"/>
      <c r="B28" s="80"/>
      <c r="C28" s="78"/>
      <c r="D28" s="73"/>
      <c r="E28" s="74"/>
      <c r="F28" s="95" t="e">
        <f>E28/F16</f>
        <v>#DIV/0!</v>
      </c>
      <c r="G28" s="63"/>
      <c r="H28" s="63"/>
      <c r="I28" s="62"/>
      <c r="J28" s="62"/>
    </row>
    <row r="29" spans="1:10" x14ac:dyDescent="0.25">
      <c r="A29" s="62"/>
      <c r="B29" s="80"/>
      <c r="C29" s="78"/>
      <c r="D29" s="73"/>
      <c r="E29" s="74"/>
      <c r="F29" s="95" t="e">
        <f>E29/F16</f>
        <v>#DIV/0!</v>
      </c>
      <c r="G29" s="63"/>
      <c r="H29" s="63"/>
      <c r="I29" s="62"/>
      <c r="J29" s="62"/>
    </row>
    <row r="30" spans="1:10" ht="16.5" customHeight="1" x14ac:dyDescent="0.25">
      <c r="A30" s="62"/>
      <c r="B30" s="80"/>
      <c r="C30" s="78"/>
      <c r="D30" s="73"/>
      <c r="E30" s="74"/>
      <c r="F30" s="95" t="e">
        <f>E30/F16</f>
        <v>#DIV/0!</v>
      </c>
      <c r="G30" s="63"/>
      <c r="H30" s="81"/>
      <c r="I30" s="62"/>
      <c r="J30" s="62"/>
    </row>
    <row r="31" spans="1:10" x14ac:dyDescent="0.25">
      <c r="A31" s="62"/>
      <c r="B31" s="80"/>
      <c r="C31" s="78"/>
      <c r="D31" s="73"/>
      <c r="E31" s="74"/>
      <c r="F31" s="95" t="e">
        <f>E31/F16</f>
        <v>#DIV/0!</v>
      </c>
      <c r="G31" s="63"/>
      <c r="H31" s="63"/>
      <c r="I31" s="62"/>
      <c r="J31" s="62"/>
    </row>
    <row r="32" spans="1:10" x14ac:dyDescent="0.25">
      <c r="A32" s="62"/>
      <c r="B32" s="80"/>
      <c r="C32" s="78"/>
      <c r="D32" s="73"/>
      <c r="E32" s="74"/>
      <c r="F32" s="95" t="e">
        <f>E32/F16</f>
        <v>#DIV/0!</v>
      </c>
      <c r="G32" s="63"/>
      <c r="H32" s="63"/>
      <c r="I32" s="62"/>
      <c r="J32" s="62"/>
    </row>
    <row r="33" spans="1:10" x14ac:dyDescent="0.25">
      <c r="A33" s="62"/>
      <c r="B33" s="80"/>
      <c r="C33" s="78"/>
      <c r="D33" s="73"/>
      <c r="E33" s="74"/>
      <c r="F33" s="95" t="e">
        <f>E33/F16</f>
        <v>#DIV/0!</v>
      </c>
      <c r="G33" s="63"/>
      <c r="H33" s="63"/>
      <c r="I33" s="62"/>
      <c r="J33" s="62"/>
    </row>
    <row r="34" spans="1:10" x14ac:dyDescent="0.25">
      <c r="A34" s="62"/>
      <c r="B34" s="80"/>
      <c r="C34" s="78"/>
      <c r="D34" s="73"/>
      <c r="E34" s="74"/>
      <c r="F34" s="95" t="e">
        <f>E34/F16</f>
        <v>#DIV/0!</v>
      </c>
      <c r="G34" s="63"/>
      <c r="H34" s="63"/>
      <c r="I34" s="62"/>
      <c r="J34" s="62"/>
    </row>
    <row r="35" spans="1:10" x14ac:dyDescent="0.25">
      <c r="A35" s="62"/>
      <c r="B35" s="80"/>
      <c r="C35" s="78"/>
      <c r="D35" s="73"/>
      <c r="E35" s="74"/>
      <c r="F35" s="95" t="e">
        <f>E35/F16</f>
        <v>#DIV/0!</v>
      </c>
      <c r="G35" s="63"/>
      <c r="H35" s="63"/>
      <c r="I35" s="62"/>
      <c r="J35" s="62"/>
    </row>
    <row r="36" spans="1:10" x14ac:dyDescent="0.25">
      <c r="A36" s="62"/>
      <c r="B36" s="80"/>
      <c r="C36" s="79"/>
      <c r="D36" s="75"/>
      <c r="E36" s="76"/>
      <c r="F36" s="96" t="e">
        <f>E36/F16</f>
        <v>#DIV/0!</v>
      </c>
      <c r="G36" s="63"/>
      <c r="H36" s="63"/>
      <c r="I36" s="62"/>
      <c r="J36" s="62"/>
    </row>
    <row r="37" spans="1:10" ht="15.75" thickBot="1" x14ac:dyDescent="0.3">
      <c r="A37" s="62"/>
      <c r="B37" s="80"/>
      <c r="C37" s="83" t="s">
        <v>67</v>
      </c>
      <c r="D37" s="99"/>
      <c r="E37" s="99"/>
      <c r="F37" s="100" t="e">
        <f>SUM(F19:F36)</f>
        <v>#DIV/0!</v>
      </c>
      <c r="G37" s="63"/>
      <c r="H37" s="63"/>
      <c r="I37" s="62"/>
      <c r="J37" s="62"/>
    </row>
    <row r="38" spans="1:10" x14ac:dyDescent="0.25">
      <c r="A38" s="62"/>
      <c r="B38" s="63"/>
      <c r="C38" s="63"/>
      <c r="D38" s="63"/>
      <c r="E38" s="63"/>
      <c r="F38" s="63"/>
      <c r="G38" s="63"/>
      <c r="H38" s="63"/>
      <c r="I38" s="62"/>
      <c r="J38" s="62"/>
    </row>
    <row r="39" spans="1:10" s="62" customFormat="1" x14ac:dyDescent="0.25"/>
    <row r="40" spans="1:10" s="62" customFormat="1" x14ac:dyDescent="0.25"/>
    <row r="41" spans="1:10" s="62" customFormat="1" x14ac:dyDescent="0.25"/>
    <row r="42" spans="1:10" s="62" customFormat="1" x14ac:dyDescent="0.25"/>
    <row r="43" spans="1:10" s="62" customFormat="1" x14ac:dyDescent="0.25"/>
    <row r="44" spans="1:10" s="62" customFormat="1" x14ac:dyDescent="0.25"/>
    <row r="45" spans="1:10" s="62" customFormat="1" x14ac:dyDescent="0.25"/>
    <row r="46" spans="1:10" s="62" customFormat="1" x14ac:dyDescent="0.25"/>
    <row r="47" spans="1:10" s="62" customFormat="1" x14ac:dyDescent="0.25"/>
    <row r="48" spans="1:10" s="62" customFormat="1" x14ac:dyDescent="0.25"/>
    <row r="49" s="62" customFormat="1" x14ac:dyDescent="0.25"/>
    <row r="50" s="62" customFormat="1" x14ac:dyDescent="0.25"/>
    <row r="51" s="62" customFormat="1" x14ac:dyDescent="0.25"/>
    <row r="52" s="62" customFormat="1" x14ac:dyDescent="0.25"/>
    <row r="53" s="62" customFormat="1" x14ac:dyDescent="0.25"/>
    <row r="54" s="62" customFormat="1" x14ac:dyDescent="0.25"/>
    <row r="55" s="62" customFormat="1" x14ac:dyDescent="0.25"/>
    <row r="56" s="62" customFormat="1" x14ac:dyDescent="0.25"/>
    <row r="57" s="62" customFormat="1" x14ac:dyDescent="0.25"/>
    <row r="58" s="62" customFormat="1" x14ac:dyDescent="0.25"/>
    <row r="59" s="62" customFormat="1" x14ac:dyDescent="0.25"/>
    <row r="60" s="62" customFormat="1" x14ac:dyDescent="0.25"/>
    <row r="61" s="62" customFormat="1" x14ac:dyDescent="0.25"/>
    <row r="62" s="62" customFormat="1" x14ac:dyDescent="0.25"/>
    <row r="63" s="62" customFormat="1" x14ac:dyDescent="0.25"/>
    <row r="64" s="62" customFormat="1" x14ac:dyDescent="0.25"/>
    <row r="65" s="62" customFormat="1" x14ac:dyDescent="0.25"/>
    <row r="66" s="62" customFormat="1" x14ac:dyDescent="0.25"/>
    <row r="67" s="62" customFormat="1" x14ac:dyDescent="0.25"/>
    <row r="68" s="62" customFormat="1" x14ac:dyDescent="0.25"/>
    <row r="69" s="62" customFormat="1" x14ac:dyDescent="0.25"/>
    <row r="70" s="62" customFormat="1" x14ac:dyDescent="0.25"/>
    <row r="71" s="62" customFormat="1" x14ac:dyDescent="0.25"/>
    <row r="72" s="62" customFormat="1" x14ac:dyDescent="0.25"/>
    <row r="73" s="62" customFormat="1" x14ac:dyDescent="0.25"/>
    <row r="74" s="62" customFormat="1" x14ac:dyDescent="0.25"/>
    <row r="75" s="62" customFormat="1" x14ac:dyDescent="0.25"/>
    <row r="76" s="62" customFormat="1" x14ac:dyDescent="0.25"/>
    <row r="77" s="62" customFormat="1" x14ac:dyDescent="0.25"/>
    <row r="78" s="62" customFormat="1" x14ac:dyDescent="0.25"/>
    <row r="79" s="62" customFormat="1" x14ac:dyDescent="0.25"/>
    <row r="80" s="62" customFormat="1" x14ac:dyDescent="0.25"/>
    <row r="81" s="62" customFormat="1" x14ac:dyDescent="0.25"/>
  </sheetData>
  <mergeCells count="15">
    <mergeCell ref="D15:E16"/>
    <mergeCell ref="D17:D18"/>
    <mergeCell ref="E17:E18"/>
    <mergeCell ref="F17:F18"/>
    <mergeCell ref="A2:C2"/>
    <mergeCell ref="A3:C3"/>
    <mergeCell ref="D2:J2"/>
    <mergeCell ref="D3:J3"/>
    <mergeCell ref="A7:C7"/>
    <mergeCell ref="A8:C8"/>
    <mergeCell ref="A10:C10"/>
    <mergeCell ref="C17:C18"/>
    <mergeCell ref="A6:C6"/>
    <mergeCell ref="C15:C16"/>
    <mergeCell ref="A5:C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AKCIJA - 1.1.</vt:lpstr>
      <vt:lpstr>AKCIJA 1.2.-NATIONAL </vt:lpstr>
      <vt:lpstr>AKCIJA 1.2. - TRANS-NATIONAL</vt:lpstr>
      <vt:lpstr>LDV</vt:lpstr>
      <vt:lpstr>'AKCIJA - 1.1.'!Print_Area</vt:lpstr>
      <vt:lpstr>'AKCIJA 1.2. - TRANS-NATIONAL'!Print_Area</vt:lpstr>
      <vt:lpstr>'AKCIJA 1.2.-NATIONAL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mmaric</dc:creator>
  <cp:lastModifiedBy>Marina Miloloža</cp:lastModifiedBy>
  <cp:lastPrinted>2012-02-03T11:00:17Z</cp:lastPrinted>
  <dcterms:created xsi:type="dcterms:W3CDTF">2012-01-26T12:44:47Z</dcterms:created>
  <dcterms:modified xsi:type="dcterms:W3CDTF">2014-07-16T14:06:35Z</dcterms:modified>
</cp:coreProperties>
</file>